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Расходы!#REF!</definedName>
    <definedName name="REND_1" localSheetId="0">Доходы!$A$38</definedName>
    <definedName name="REND_1" localSheetId="2">Источники!$A$21</definedName>
    <definedName name="REND_1" localSheetId="1">Расходы!$A$5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Источники!$A$20</definedName>
    <definedName name="S_700B" localSheetId="2">Источники!$A$21</definedName>
  </definedNames>
  <calcPr calcId="145621"/>
</workbook>
</file>

<file path=xl/calcChain.xml><?xml version="1.0" encoding="utf-8"?>
<calcChain xmlns="http://schemas.openxmlformats.org/spreadsheetml/2006/main">
  <c r="J127" i="2" l="1"/>
  <c r="H88" i="2"/>
  <c r="H71" i="2"/>
  <c r="H60" i="2"/>
  <c r="F29" i="1" l="1"/>
  <c r="F12" i="3" l="1"/>
  <c r="F17" i="3"/>
  <c r="F20" i="3"/>
  <c r="H126" i="2"/>
  <c r="J125" i="2"/>
  <c r="I121" i="2"/>
  <c r="H121" i="2"/>
  <c r="J93" i="2"/>
  <c r="J92" i="2"/>
  <c r="J86" i="2"/>
  <c r="J85" i="2"/>
  <c r="J65" i="2"/>
  <c r="H50" i="2"/>
  <c r="J38" i="2"/>
  <c r="J14" i="2"/>
  <c r="J27" i="2"/>
  <c r="F33" i="1"/>
  <c r="I119" i="2" l="1"/>
  <c r="I88" i="2"/>
  <c r="I71" i="2"/>
  <c r="I60" i="2"/>
  <c r="I50" i="2"/>
  <c r="I45" i="2"/>
  <c r="I31" i="2"/>
  <c r="I7" i="2"/>
  <c r="J91" i="2"/>
  <c r="J68" i="2"/>
  <c r="J67" i="2"/>
  <c r="J66" i="2"/>
  <c r="H31" i="2"/>
  <c r="J23" i="2"/>
  <c r="J6" i="2" l="1"/>
  <c r="J7" i="2"/>
  <c r="J8" i="2"/>
  <c r="J9" i="2"/>
  <c r="J10" i="2"/>
  <c r="J11" i="2"/>
  <c r="J12" i="2"/>
  <c r="J13" i="2"/>
  <c r="J15" i="2"/>
  <c r="J16" i="2"/>
  <c r="J17" i="2"/>
  <c r="J18" i="2"/>
  <c r="J19" i="2"/>
  <c r="J20" i="2"/>
  <c r="J21" i="2"/>
  <c r="J22" i="2"/>
  <c r="J24" i="2"/>
  <c r="J25" i="2"/>
  <c r="J26" i="2"/>
  <c r="J28" i="2"/>
  <c r="J29" i="2"/>
  <c r="J30" i="2"/>
  <c r="J31" i="2"/>
  <c r="J32" i="2"/>
  <c r="J33" i="2"/>
  <c r="J34" i="2"/>
  <c r="J35" i="2"/>
  <c r="J36" i="2"/>
  <c r="J37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60" i="2"/>
  <c r="J61" i="2"/>
  <c r="J62" i="2"/>
  <c r="J63" i="2"/>
  <c r="J64" i="2"/>
  <c r="J69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8" i="2"/>
  <c r="J89" i="2"/>
  <c r="J90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6" i="2"/>
  <c r="J5" i="2"/>
  <c r="F20" i="1" l="1"/>
  <c r="F19" i="1" l="1"/>
  <c r="F21" i="1"/>
  <c r="F22" i="1"/>
  <c r="F23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<sst xmlns="http://schemas.openxmlformats.org/spreadsheetml/2006/main" count="929" uniqueCount="209">
  <si>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</si>
  <si>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</si>
  <si>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</si>
  <si>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</si>
  <si>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</si>
  <si>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</si>
  <si>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</si>
  <si>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</si>
  <si>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</si>
  <si>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</si>
  <si>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</si>
  <si>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</si>
  <si>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</si>
  <si>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Кикеринское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</si>
  <si>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</si>
  <si>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</si>
  <si>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</si>
  <si>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</si>
  <si>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</si>
  <si>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</si>
  <si>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</si>
  <si>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</si>
  <si>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</si>
  <si>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</si>
  <si>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</si>
  <si>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</si>
  <si>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</si>
  <si>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</si>
  <si>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</si>
  <si>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</si>
  <si>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</si>
  <si>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</si>
  <si>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</si>
  <si>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</si>
  <si>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</si>
  <si>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</si>
  <si>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</si>
  <si>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</si>
  <si>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</si>
  <si>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</si>
  <si>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</si>
  <si>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</si>
  <si>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</si>
  <si>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</si>
  <si>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</si>
  <si>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</si>
  <si>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</si>
  <si>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</si>
  <si>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</si>
  <si>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</si>
  <si>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</si>
  <si>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</si>
  <si>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</si>
  <si>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</si>
  <si>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</si>
  <si>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</si>
  <si>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</si>
  <si>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</si>
  <si>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</si>
  <si>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</si>
  <si>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</si>
  <si>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</si>
  <si>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</si>
  <si>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</si>
  <si>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</si>
  <si>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</si>
  <si>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</si>
  <si>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</si>
  <si>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Форма 0503117  с.2</t>
  </si>
  <si>
    <t>x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</si>
  <si>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</si>
  <si>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</si>
  <si>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</si>
  <si>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</si>
  <si>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</si>
  <si>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</si>
  <si>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</si>
  <si>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</si>
  <si>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</si>
  <si>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</si>
  <si>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</si>
  <si>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</si>
  <si>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</si>
  <si>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</si>
  <si>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</si>
  <si>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</si>
  <si>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</si>
  <si>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КФСР</t>
  </si>
  <si>
    <t>КЦСР</t>
  </si>
  <si>
    <t>КВР</t>
  </si>
  <si>
    <t>КОСГУ</t>
  </si>
  <si>
    <t>Доп. ФК</t>
  </si>
  <si>
    <t>Доп. ЭК</t>
  </si>
  <si>
    <t>Код цели</t>
  </si>
  <si>
    <t>Расход по ЛС</t>
  </si>
  <si>
    <t>0102</t>
  </si>
  <si>
    <t>6140100130</t>
  </si>
  <si>
    <t>121</t>
  </si>
  <si>
    <t>211</t>
  </si>
  <si>
    <t>130</t>
  </si>
  <si>
    <t>000</t>
  </si>
  <si>
    <t>0</t>
  </si>
  <si>
    <t>129</t>
  </si>
  <si>
    <t>213</t>
  </si>
  <si>
    <t>0104</t>
  </si>
  <si>
    <t>6140200140</t>
  </si>
  <si>
    <t>122</t>
  </si>
  <si>
    <t>212</t>
  </si>
  <si>
    <t>6140200150</t>
  </si>
  <si>
    <t>244</t>
  </si>
  <si>
    <t>221</t>
  </si>
  <si>
    <t>223</t>
  </si>
  <si>
    <t>002</t>
  </si>
  <si>
    <t>003</t>
  </si>
  <si>
    <t>004</t>
  </si>
  <si>
    <t>225</t>
  </si>
  <si>
    <t>226</t>
  </si>
  <si>
    <t>310</t>
  </si>
  <si>
    <t>340</t>
  </si>
  <si>
    <t>007</t>
  </si>
  <si>
    <t>008</t>
  </si>
  <si>
    <t>852</t>
  </si>
  <si>
    <t>290</t>
  </si>
  <si>
    <t>6140271340</t>
  </si>
  <si>
    <t>141</t>
  </si>
  <si>
    <t>3038</t>
  </si>
  <si>
    <t>0111</t>
  </si>
  <si>
    <t>9100007000</t>
  </si>
  <si>
    <t>870</t>
  </si>
  <si>
    <t>0113</t>
  </si>
  <si>
    <t>6110209040</t>
  </si>
  <si>
    <t>6120209030</t>
  </si>
  <si>
    <t>6120209080</t>
  </si>
  <si>
    <t>6140208220</t>
  </si>
  <si>
    <t>540</t>
  </si>
  <si>
    <t>251</t>
  </si>
  <si>
    <t>6140208230</t>
  </si>
  <si>
    <t>6140208240</t>
  </si>
  <si>
    <t>6140209050</t>
  </si>
  <si>
    <t>853</t>
  </si>
  <si>
    <t>0203</t>
  </si>
  <si>
    <t>6140251180</t>
  </si>
  <si>
    <t>142</t>
  </si>
  <si>
    <t>365</t>
  </si>
  <si>
    <t>0309</t>
  </si>
  <si>
    <t>2943402190</t>
  </si>
  <si>
    <t>0409</t>
  </si>
  <si>
    <t>2910503150</t>
  </si>
  <si>
    <t>2910503160</t>
  </si>
  <si>
    <t>139</t>
  </si>
  <si>
    <t>2910570140</t>
  </si>
  <si>
    <t>1043</t>
  </si>
  <si>
    <t>0412</t>
  </si>
  <si>
    <t>6132703400</t>
  </si>
  <si>
    <t>0501</t>
  </si>
  <si>
    <t>2923103500</t>
  </si>
  <si>
    <t>2923103510</t>
  </si>
  <si>
    <t>0502</t>
  </si>
  <si>
    <t>2933200670</t>
  </si>
  <si>
    <t>414</t>
  </si>
  <si>
    <t>0503</t>
  </si>
  <si>
    <t>2923306010</t>
  </si>
  <si>
    <t>2923306020</t>
  </si>
  <si>
    <t>2923306030</t>
  </si>
  <si>
    <t>2923306040</t>
  </si>
  <si>
    <t>2923306050</t>
  </si>
  <si>
    <t>2923306060</t>
  </si>
  <si>
    <t>0801</t>
  </si>
  <si>
    <t>4510704400</t>
  </si>
  <si>
    <t>111</t>
  </si>
  <si>
    <t>119</t>
  </si>
  <si>
    <t>222</t>
  </si>
  <si>
    <t>132</t>
  </si>
  <si>
    <t>4510704420</t>
  </si>
  <si>
    <t>4510705970</t>
  </si>
  <si>
    <t>4511704430</t>
  </si>
  <si>
    <t>1001</t>
  </si>
  <si>
    <t>6140200100</t>
  </si>
  <si>
    <t>321</t>
  </si>
  <si>
    <t>263</t>
  </si>
  <si>
    <t>1101</t>
  </si>
  <si>
    <t>4521800210</t>
  </si>
  <si>
    <t>4521800220</t>
  </si>
  <si>
    <t>Итого</t>
  </si>
  <si>
    <t xml:space="preserve">               2. Расходы бюджета</t>
  </si>
  <si>
    <t>результат исполнения бюджета (дефицит/профицит)</t>
  </si>
  <si>
    <t>Руководитель</t>
  </si>
  <si>
    <t>И.Р. Костанян</t>
  </si>
  <si>
    <t>Н.А. Чудакова</t>
  </si>
  <si>
    <t>Главный бухгалтер</t>
  </si>
  <si>
    <t xml:space="preserve">   Просроченной задолженности нет</t>
  </si>
  <si>
    <t>Увеличение остатков средств</t>
  </si>
  <si>
    <t>Уменьшение остатков средств</t>
  </si>
  <si>
    <t>на 01.04.2016 г.</t>
  </si>
  <si>
    <t>831</t>
  </si>
  <si>
    <t>242</t>
  </si>
  <si>
    <t>Прочие субсидии бюджетам сельских послений</t>
  </si>
  <si>
    <t>011 20202999100000151</t>
  </si>
  <si>
    <t>9190172020</t>
  </si>
  <si>
    <t>4011</t>
  </si>
  <si>
    <t>2923374390</t>
  </si>
  <si>
    <t>04 мая 2016 г.</t>
  </si>
  <si>
    <t>011 11302995100000130</t>
  </si>
  <si>
    <t>2910570880</t>
  </si>
  <si>
    <t>011</t>
  </si>
  <si>
    <t>2923170880</t>
  </si>
  <si>
    <t>2923370880</t>
  </si>
  <si>
    <t>Ассигнования</t>
  </si>
  <si>
    <t>остаток ассигнований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</si>
</sst>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р_.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.5"/>
      <name val="MS Sans Serif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29" xfId="0" applyNumberFormat="1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0" fontId="2" fillId="0" borderId="37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9" fontId="5" fillId="0" borderId="24" xfId="0" applyNumberFormat="1" applyFont="1" applyBorder="1" applyAlignment="1" applyProtection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4" fontId="2" fillId="0" borderId="38" xfId="0" applyNumberFormat="1" applyFont="1" applyBorder="1" applyAlignment="1" applyProtection="1">
      <alignment horizontal="right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 applyProtection="1">
      <alignment horizontal="center" vertical="center" wrapText="1"/>
    </xf>
    <xf numFmtId="4" fontId="4" fillId="0" borderId="40" xfId="0" applyNumberFormat="1" applyFont="1" applyBorder="1" applyAlignment="1" applyProtection="1">
      <alignment horizontal="right" vertical="center" wrapText="1"/>
    </xf>
    <xf numFmtId="49" fontId="4" fillId="0" borderId="39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center"/>
    </xf>
    <xf numFmtId="4" fontId="4" fillId="0" borderId="40" xfId="0" applyNumberFormat="1" applyFont="1" applyBorder="1" applyAlignment="1" applyProtection="1">
      <alignment horizontal="right"/>
    </xf>
    <xf numFmtId="0" fontId="7" fillId="0" borderId="24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4" fillId="0" borderId="0" xfId="0" applyFont="1"/>
    <xf numFmtId="4" fontId="15" fillId="0" borderId="38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166" fontId="4" fillId="0" borderId="24" xfId="0" applyNumberFormat="1" applyFont="1" applyBorder="1" applyAlignment="1" applyProtection="1">
      <alignment horizontal="center"/>
    </xf>
    <xf numFmtId="4" fontId="7" fillId="0" borderId="24" xfId="0" applyNumberFormat="1" applyFont="1" applyBorder="1"/>
    <xf numFmtId="4" fontId="4" fillId="0" borderId="4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6" fillId="0" borderId="23" xfId="0" applyFont="1" applyBorder="1" applyAlignment="1"/>
    <xf numFmtId="0" fontId="0" fillId="0" borderId="6" xfId="0" applyBorder="1" applyAlignment="1"/>
    <xf numFmtId="0" fontId="0" fillId="0" borderId="25" xfId="0" applyBorder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4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5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82" t="s">
        <v>193</v>
      </c>
      <c r="B4" s="82"/>
      <c r="C4" s="82"/>
      <c r="D4" s="82"/>
      <c r="E4" s="3" t="s">
        <v>4</v>
      </c>
      <c r="F4" s="8">
        <v>42461</v>
      </c>
    </row>
    <row r="5" spans="1:6" x14ac:dyDescent="0.2">
      <c r="E5" s="3" t="s">
        <v>5</v>
      </c>
      <c r="F5" s="10" t="s">
        <v>16</v>
      </c>
    </row>
    <row r="6" spans="1:6" ht="21.4" customHeight="1" x14ac:dyDescent="0.2">
      <c r="A6" s="11" t="s">
        <v>6</v>
      </c>
      <c r="B6" s="83" t="s">
        <v>12</v>
      </c>
      <c r="C6" s="84"/>
      <c r="D6" s="84"/>
      <c r="E6" s="3" t="s">
        <v>7</v>
      </c>
      <c r="F6" s="10" t="s">
        <v>17</v>
      </c>
    </row>
    <row r="7" spans="1:6" x14ac:dyDescent="0.2">
      <c r="A7" s="11" t="s">
        <v>8</v>
      </c>
      <c r="B7" s="85" t="s">
        <v>13</v>
      </c>
      <c r="C7" s="85"/>
      <c r="D7" s="85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1" t="s">
        <v>19</v>
      </c>
      <c r="B10" s="81"/>
      <c r="C10" s="81"/>
      <c r="D10" s="81"/>
      <c r="E10" s="1"/>
      <c r="F10" s="17"/>
    </row>
    <row r="11" spans="1:6" ht="4.1500000000000004" customHeight="1" x14ac:dyDescent="0.2">
      <c r="A11" s="89" t="s">
        <v>20</v>
      </c>
      <c r="B11" s="86" t="s">
        <v>21</v>
      </c>
      <c r="C11" s="86" t="s">
        <v>22</v>
      </c>
      <c r="D11" s="95" t="s">
        <v>23</v>
      </c>
      <c r="E11" s="95" t="s">
        <v>24</v>
      </c>
      <c r="F11" s="92" t="s">
        <v>25</v>
      </c>
    </row>
    <row r="12" spans="1:6" ht="3.6" customHeight="1" x14ac:dyDescent="0.2">
      <c r="A12" s="90"/>
      <c r="B12" s="87"/>
      <c r="C12" s="87"/>
      <c r="D12" s="96"/>
      <c r="E12" s="96"/>
      <c r="F12" s="93"/>
    </row>
    <row r="13" spans="1:6" ht="3" customHeight="1" x14ac:dyDescent="0.2">
      <c r="A13" s="90"/>
      <c r="B13" s="87"/>
      <c r="C13" s="87"/>
      <c r="D13" s="96"/>
      <c r="E13" s="96"/>
      <c r="F13" s="93"/>
    </row>
    <row r="14" spans="1:6" ht="3" customHeight="1" x14ac:dyDescent="0.2">
      <c r="A14" s="90"/>
      <c r="B14" s="87"/>
      <c r="C14" s="87"/>
      <c r="D14" s="96"/>
      <c r="E14" s="96"/>
      <c r="F14" s="93"/>
    </row>
    <row r="15" spans="1:6" ht="3" customHeight="1" x14ac:dyDescent="0.2">
      <c r="A15" s="90"/>
      <c r="B15" s="87"/>
      <c r="C15" s="87"/>
      <c r="D15" s="96"/>
      <c r="E15" s="96"/>
      <c r="F15" s="93"/>
    </row>
    <row r="16" spans="1:6" ht="3" customHeight="1" x14ac:dyDescent="0.2">
      <c r="A16" s="90"/>
      <c r="B16" s="87"/>
      <c r="C16" s="87"/>
      <c r="D16" s="96"/>
      <c r="E16" s="96"/>
      <c r="F16" s="93"/>
    </row>
    <row r="17" spans="1:6" ht="23.45" customHeight="1" x14ac:dyDescent="0.2">
      <c r="A17" s="91"/>
      <c r="B17" s="88"/>
      <c r="C17" s="88"/>
      <c r="D17" s="97"/>
      <c r="E17" s="97"/>
      <c r="F17" s="9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16072827</v>
      </c>
      <c r="E19" s="28">
        <v>7534795.4100000001</v>
      </c>
      <c r="F19" s="27">
        <f>IF(OR(D19="-",E19=D19),"-",D19-IF(E19="-",0,E19))</f>
        <v>8538031.5899999999</v>
      </c>
    </row>
    <row r="20" spans="1:6" x14ac:dyDescent="0.2">
      <c r="A20" s="29" t="s">
        <v>33</v>
      </c>
      <c r="B20" s="30" t="s">
        <v>30</v>
      </c>
      <c r="C20" s="31" t="s">
        <v>34</v>
      </c>
      <c r="D20" s="32">
        <v>1900000</v>
      </c>
      <c r="E20" s="32">
        <v>500604.14</v>
      </c>
      <c r="F20" s="33">
        <f t="shared" ref="F20:F26" si="0">IF(OR(D20="-",E20=D20),"-",D20-IF(E20="-",0,E20))</f>
        <v>1399395.8599999999</v>
      </c>
    </row>
    <row r="21" spans="1:6" ht="22.5" x14ac:dyDescent="0.2">
      <c r="A21" s="29" t="s">
        <v>36</v>
      </c>
      <c r="B21" s="30" t="s">
        <v>30</v>
      </c>
      <c r="C21" s="31" t="s">
        <v>37</v>
      </c>
      <c r="D21" s="32">
        <v>1183300</v>
      </c>
      <c r="E21" s="32">
        <v>321379.09999999998</v>
      </c>
      <c r="F21" s="33">
        <f t="shared" si="0"/>
        <v>861920.9</v>
      </c>
    </row>
    <row r="22" spans="1:6" x14ac:dyDescent="0.2">
      <c r="A22" s="29" t="s">
        <v>38</v>
      </c>
      <c r="B22" s="30" t="s">
        <v>30</v>
      </c>
      <c r="C22" s="31" t="s">
        <v>39</v>
      </c>
      <c r="D22" s="32">
        <v>8000</v>
      </c>
      <c r="E22" s="32">
        <v>3600</v>
      </c>
      <c r="F22" s="33">
        <f t="shared" si="0"/>
        <v>4400</v>
      </c>
    </row>
    <row r="23" spans="1:6" ht="33.75" x14ac:dyDescent="0.2">
      <c r="A23" s="29" t="s">
        <v>40</v>
      </c>
      <c r="B23" s="30" t="s">
        <v>30</v>
      </c>
      <c r="C23" s="31" t="s">
        <v>41</v>
      </c>
      <c r="D23" s="32">
        <v>152000</v>
      </c>
      <c r="E23" s="32">
        <v>3175.12</v>
      </c>
      <c r="F23" s="33">
        <f t="shared" si="0"/>
        <v>148824.88</v>
      </c>
    </row>
    <row r="24" spans="1:6" ht="33.75" x14ac:dyDescent="0.2">
      <c r="A24" s="29" t="s">
        <v>42</v>
      </c>
      <c r="B24" s="30" t="s">
        <v>30</v>
      </c>
      <c r="C24" s="31" t="s">
        <v>43</v>
      </c>
      <c r="D24" s="32">
        <v>4322972</v>
      </c>
      <c r="E24" s="32">
        <v>2145527.1800000002</v>
      </c>
      <c r="F24" s="33">
        <f t="shared" si="0"/>
        <v>2177444.8199999998</v>
      </c>
    </row>
    <row r="25" spans="1:6" ht="33.75" x14ac:dyDescent="0.2">
      <c r="A25" s="29" t="s">
        <v>44</v>
      </c>
      <c r="B25" s="30" t="s">
        <v>30</v>
      </c>
      <c r="C25" s="31" t="s">
        <v>45</v>
      </c>
      <c r="D25" s="32">
        <v>703200</v>
      </c>
      <c r="E25" s="32">
        <v>36821.379999999997</v>
      </c>
      <c r="F25" s="33">
        <f t="shared" si="0"/>
        <v>666378.62</v>
      </c>
    </row>
    <row r="26" spans="1:6" ht="67.5" x14ac:dyDescent="0.2">
      <c r="A26" s="29" t="s">
        <v>46</v>
      </c>
      <c r="B26" s="30" t="s">
        <v>30</v>
      </c>
      <c r="C26" s="31" t="s">
        <v>47</v>
      </c>
      <c r="D26" s="32">
        <v>46300</v>
      </c>
      <c r="E26" s="32">
        <v>6610</v>
      </c>
      <c r="F26" s="33">
        <f t="shared" si="0"/>
        <v>39690</v>
      </c>
    </row>
    <row r="27" spans="1:6" ht="56.25" x14ac:dyDescent="0.2">
      <c r="A27" s="29" t="s">
        <v>48</v>
      </c>
      <c r="B27" s="30" t="s">
        <v>30</v>
      </c>
      <c r="C27" s="31" t="s">
        <v>49</v>
      </c>
      <c r="D27" s="32">
        <v>200000</v>
      </c>
      <c r="E27" s="32">
        <v>19887.57</v>
      </c>
      <c r="F27" s="33">
        <f t="shared" ref="F27:F38" si="1">IF(OR(D27="-",E27=D27),"-",D27-IF(E27="-",0,E27))</f>
        <v>180112.43</v>
      </c>
    </row>
    <row r="28" spans="1:6" ht="67.5" x14ac:dyDescent="0.2">
      <c r="A28" s="29" t="s">
        <v>50</v>
      </c>
      <c r="B28" s="30" t="s">
        <v>30</v>
      </c>
      <c r="C28" s="31" t="s">
        <v>51</v>
      </c>
      <c r="D28" s="32">
        <v>200000</v>
      </c>
      <c r="E28" s="32">
        <v>106782.15</v>
      </c>
      <c r="F28" s="33">
        <f t="shared" si="1"/>
        <v>93217.85</v>
      </c>
    </row>
    <row r="29" spans="1:6" ht="22.5" x14ac:dyDescent="0.2">
      <c r="A29" s="29" t="s">
        <v>52</v>
      </c>
      <c r="B29" s="30" t="s">
        <v>30</v>
      </c>
      <c r="C29" s="31" t="s">
        <v>202</v>
      </c>
      <c r="D29" s="32">
        <v>0</v>
      </c>
      <c r="E29" s="32">
        <v>41.91</v>
      </c>
      <c r="F29" s="33">
        <f t="shared" ref="F29" si="2">IF(OR(D29="-",E29=D29),"-",D29-IF(E29="-",0,E29))</f>
        <v>-41.91</v>
      </c>
    </row>
    <row r="30" spans="1:6" ht="22.5" x14ac:dyDescent="0.2">
      <c r="A30" s="29" t="s">
        <v>52</v>
      </c>
      <c r="B30" s="30" t="s">
        <v>30</v>
      </c>
      <c r="C30" s="31" t="s">
        <v>53</v>
      </c>
      <c r="D30" s="32">
        <v>60000</v>
      </c>
      <c r="E30" s="32">
        <v>19000</v>
      </c>
      <c r="F30" s="33">
        <f t="shared" si="1"/>
        <v>41000</v>
      </c>
    </row>
    <row r="31" spans="1:6" ht="22.5" x14ac:dyDescent="0.2">
      <c r="A31" s="29" t="s">
        <v>54</v>
      </c>
      <c r="B31" s="30" t="s">
        <v>30</v>
      </c>
      <c r="C31" s="31" t="s">
        <v>55</v>
      </c>
      <c r="D31" s="32">
        <v>3714000</v>
      </c>
      <c r="E31" s="32">
        <v>2042700</v>
      </c>
      <c r="F31" s="33">
        <f t="shared" si="1"/>
        <v>1671300</v>
      </c>
    </row>
    <row r="32" spans="1:6" ht="78.75" x14ac:dyDescent="0.2">
      <c r="A32" s="34" t="s">
        <v>56</v>
      </c>
      <c r="B32" s="30" t="s">
        <v>30</v>
      </c>
      <c r="C32" s="31" t="s">
        <v>57</v>
      </c>
      <c r="D32" s="32">
        <v>611000</v>
      </c>
      <c r="E32" s="32">
        <v>611000</v>
      </c>
      <c r="F32" s="33" t="str">
        <f t="shared" si="1"/>
        <v>-</v>
      </c>
    </row>
    <row r="33" spans="1:6" x14ac:dyDescent="0.2">
      <c r="A33" s="29" t="s">
        <v>196</v>
      </c>
      <c r="B33" s="30" t="s">
        <v>30</v>
      </c>
      <c r="C33" s="31" t="s">
        <v>197</v>
      </c>
      <c r="D33" s="32">
        <v>0</v>
      </c>
      <c r="E33" s="32">
        <v>1141600</v>
      </c>
      <c r="F33" s="33">
        <f t="shared" ref="F33" si="3">IF(OR(D33="-",E33=D33),"-",D33-IF(E33="-",0,E33))</f>
        <v>-1141600</v>
      </c>
    </row>
    <row r="34" spans="1:6" ht="33.75" x14ac:dyDescent="0.2">
      <c r="A34" s="29" t="s">
        <v>58</v>
      </c>
      <c r="B34" s="30" t="s">
        <v>30</v>
      </c>
      <c r="C34" s="31" t="s">
        <v>59</v>
      </c>
      <c r="D34" s="32">
        <v>223170</v>
      </c>
      <c r="E34" s="32">
        <v>111585</v>
      </c>
      <c r="F34" s="33">
        <f t="shared" si="1"/>
        <v>111585</v>
      </c>
    </row>
    <row r="35" spans="1:6" ht="33.75" x14ac:dyDescent="0.2">
      <c r="A35" s="29" t="s">
        <v>60</v>
      </c>
      <c r="B35" s="30" t="s">
        <v>30</v>
      </c>
      <c r="C35" s="31" t="s">
        <v>61</v>
      </c>
      <c r="D35" s="32">
        <v>467957</v>
      </c>
      <c r="E35" s="32">
        <v>233978.5</v>
      </c>
      <c r="F35" s="33">
        <f t="shared" si="1"/>
        <v>233978.5</v>
      </c>
    </row>
    <row r="36" spans="1:6" ht="56.25" x14ac:dyDescent="0.2">
      <c r="A36" s="29" t="s">
        <v>62</v>
      </c>
      <c r="B36" s="30" t="s">
        <v>30</v>
      </c>
      <c r="C36" s="31" t="s">
        <v>63</v>
      </c>
      <c r="D36" s="32">
        <v>19700</v>
      </c>
      <c r="E36" s="32">
        <v>14775</v>
      </c>
      <c r="F36" s="33">
        <f t="shared" si="1"/>
        <v>4925</v>
      </c>
    </row>
    <row r="37" spans="1:6" ht="22.5" x14ac:dyDescent="0.2">
      <c r="A37" s="29" t="s">
        <v>64</v>
      </c>
      <c r="B37" s="30" t="s">
        <v>30</v>
      </c>
      <c r="C37" s="31" t="s">
        <v>65</v>
      </c>
      <c r="D37" s="32">
        <v>2261228</v>
      </c>
      <c r="E37" s="32">
        <v>360295.36</v>
      </c>
      <c r="F37" s="33">
        <f t="shared" si="1"/>
        <v>1900932.6400000001</v>
      </c>
    </row>
    <row r="38" spans="1:6" ht="45.75" thickBot="1" x14ac:dyDescent="0.25">
      <c r="A38" s="29" t="s">
        <v>66</v>
      </c>
      <c r="B38" s="30" t="s">
        <v>30</v>
      </c>
      <c r="C38" s="31" t="s">
        <v>67</v>
      </c>
      <c r="D38" s="32" t="s">
        <v>35</v>
      </c>
      <c r="E38" s="32">
        <v>-144567</v>
      </c>
      <c r="F38" s="33" t="str">
        <f t="shared" si="1"/>
        <v>-</v>
      </c>
    </row>
    <row r="39" spans="1:6" ht="12.75" customHeight="1" x14ac:dyDescent="0.2">
      <c r="B39" s="35"/>
      <c r="C39" s="35"/>
      <c r="D39" s="36"/>
      <c r="E39" s="36"/>
      <c r="F39" s="36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0">
    <cfRule type="cellIs" priority="1" stopIfTrue="1" operator="equal">
      <formula>0</formula>
    </cfRule>
  </conditionalFormatting>
  <conditionalFormatting sqref="F21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9"/>
  <sheetViews>
    <sheetView showGridLines="0" tabSelected="1" workbookViewId="0">
      <selection activeCell="J5" sqref="J5"/>
    </sheetView>
  </sheetViews>
  <sheetFormatPr defaultRowHeight="12.75" customHeight="1" x14ac:dyDescent="0.2"/>
  <cols>
    <col min="1" max="1" width="9" customWidth="1"/>
    <col min="2" max="2" width="10.85546875" customWidth="1"/>
    <col min="3" max="3" width="7.5703125" customWidth="1"/>
    <col min="4" max="4" width="7.85546875" customWidth="1"/>
    <col min="5" max="5" width="7.42578125" customWidth="1"/>
    <col min="6" max="6" width="9.85546875" customWidth="1"/>
    <col min="8" max="8" width="12.28515625" customWidth="1"/>
    <col min="9" max="9" width="10" bestFit="1" customWidth="1"/>
    <col min="10" max="10" width="10.7109375" customWidth="1"/>
  </cols>
  <sheetData>
    <row r="2" spans="1:10" ht="15" customHeight="1" x14ac:dyDescent="0.25">
      <c r="A2" s="81" t="s">
        <v>184</v>
      </c>
      <c r="B2" s="81"/>
      <c r="C2" s="81"/>
      <c r="D2" s="81"/>
      <c r="E2" s="1"/>
      <c r="F2" s="13" t="s">
        <v>68</v>
      </c>
    </row>
    <row r="3" spans="1:10" ht="13.5" customHeight="1" x14ac:dyDescent="0.2">
      <c r="A3" s="5"/>
      <c r="B3" s="5"/>
      <c r="C3" s="37"/>
      <c r="D3" s="9"/>
      <c r="E3" s="9"/>
      <c r="F3" s="9"/>
    </row>
    <row r="4" spans="1:10" ht="35.25" customHeight="1" x14ac:dyDescent="0.2">
      <c r="A4" s="60" t="s">
        <v>87</v>
      </c>
      <c r="B4" s="60" t="s">
        <v>88</v>
      </c>
      <c r="C4" s="60" t="s">
        <v>89</v>
      </c>
      <c r="D4" s="60" t="s">
        <v>90</v>
      </c>
      <c r="E4" s="60" t="s">
        <v>91</v>
      </c>
      <c r="F4" s="60" t="s">
        <v>92</v>
      </c>
      <c r="G4" s="60" t="s">
        <v>93</v>
      </c>
      <c r="H4" s="60" t="s">
        <v>207</v>
      </c>
      <c r="I4" s="60" t="s">
        <v>94</v>
      </c>
      <c r="J4" s="60" t="s">
        <v>208</v>
      </c>
    </row>
    <row r="5" spans="1:10" ht="13.5" customHeight="1" x14ac:dyDescent="0.2">
      <c r="A5" s="61" t="s">
        <v>95</v>
      </c>
      <c r="B5" s="61" t="s">
        <v>96</v>
      </c>
      <c r="C5" s="61" t="s">
        <v>97</v>
      </c>
      <c r="D5" s="61" t="s">
        <v>98</v>
      </c>
      <c r="E5" s="61" t="s">
        <v>99</v>
      </c>
      <c r="F5" s="61" t="s">
        <v>100</v>
      </c>
      <c r="G5" s="61" t="s">
        <v>101</v>
      </c>
      <c r="H5" s="62">
        <v>650000</v>
      </c>
      <c r="I5" s="62">
        <v>253423.96</v>
      </c>
      <c r="J5" s="62">
        <f>H5-I5</f>
        <v>396576.04000000004</v>
      </c>
    </row>
    <row r="6" spans="1:10" ht="12.75" customHeight="1" x14ac:dyDescent="0.2">
      <c r="A6" s="61" t="s">
        <v>95</v>
      </c>
      <c r="B6" s="61" t="s">
        <v>96</v>
      </c>
      <c r="C6" s="61" t="s">
        <v>102</v>
      </c>
      <c r="D6" s="61" t="s">
        <v>103</v>
      </c>
      <c r="E6" s="61" t="s">
        <v>99</v>
      </c>
      <c r="F6" s="61" t="s">
        <v>100</v>
      </c>
      <c r="G6" s="61" t="s">
        <v>101</v>
      </c>
      <c r="H6" s="62">
        <v>150000</v>
      </c>
      <c r="I6" s="62">
        <v>72156</v>
      </c>
      <c r="J6" s="62">
        <f t="shared" ref="J6:J80" si="0">H6-I6</f>
        <v>77844</v>
      </c>
    </row>
    <row r="7" spans="1:10" ht="12.75" customHeight="1" x14ac:dyDescent="0.2">
      <c r="A7" s="63" t="s">
        <v>95</v>
      </c>
      <c r="B7" s="64"/>
      <c r="C7" s="64"/>
      <c r="D7" s="64"/>
      <c r="E7" s="64"/>
      <c r="F7" s="64"/>
      <c r="G7" s="64"/>
      <c r="H7" s="65">
        <v>800000</v>
      </c>
      <c r="I7" s="65">
        <f>SUM(I5:I6)</f>
        <v>325579.95999999996</v>
      </c>
      <c r="J7" s="76">
        <f t="shared" si="0"/>
        <v>474420.04000000004</v>
      </c>
    </row>
    <row r="8" spans="1:10" ht="12.75" customHeight="1" x14ac:dyDescent="0.2">
      <c r="A8" s="61" t="s">
        <v>104</v>
      </c>
      <c r="B8" s="61" t="s">
        <v>105</v>
      </c>
      <c r="C8" s="61" t="s">
        <v>97</v>
      </c>
      <c r="D8" s="61" t="s">
        <v>98</v>
      </c>
      <c r="E8" s="61" t="s">
        <v>99</v>
      </c>
      <c r="F8" s="61" t="s">
        <v>100</v>
      </c>
      <c r="G8" s="61" t="s">
        <v>101</v>
      </c>
      <c r="H8" s="62">
        <v>2300000</v>
      </c>
      <c r="I8" s="62">
        <v>898598.48</v>
      </c>
      <c r="J8" s="62">
        <f t="shared" si="0"/>
        <v>1401401.52</v>
      </c>
    </row>
    <row r="9" spans="1:10" ht="12.75" customHeight="1" x14ac:dyDescent="0.2">
      <c r="A9" s="61" t="s">
        <v>104</v>
      </c>
      <c r="B9" s="61" t="s">
        <v>105</v>
      </c>
      <c r="C9" s="61" t="s">
        <v>106</v>
      </c>
      <c r="D9" s="61" t="s">
        <v>107</v>
      </c>
      <c r="E9" s="61" t="s">
        <v>99</v>
      </c>
      <c r="F9" s="61" t="s">
        <v>100</v>
      </c>
      <c r="G9" s="61" t="s">
        <v>101</v>
      </c>
      <c r="H9" s="62">
        <v>5000</v>
      </c>
      <c r="I9" s="62">
        <v>0</v>
      </c>
      <c r="J9" s="62">
        <f t="shared" si="0"/>
        <v>5000</v>
      </c>
    </row>
    <row r="10" spans="1:10" ht="12.75" customHeight="1" x14ac:dyDescent="0.2">
      <c r="A10" s="61" t="s">
        <v>104</v>
      </c>
      <c r="B10" s="61" t="s">
        <v>105</v>
      </c>
      <c r="C10" s="61" t="s">
        <v>102</v>
      </c>
      <c r="D10" s="61" t="s">
        <v>103</v>
      </c>
      <c r="E10" s="61" t="s">
        <v>99</v>
      </c>
      <c r="F10" s="61" t="s">
        <v>100</v>
      </c>
      <c r="G10" s="61" t="s">
        <v>101</v>
      </c>
      <c r="H10" s="62">
        <v>695000</v>
      </c>
      <c r="I10" s="62">
        <v>237716.05</v>
      </c>
      <c r="J10" s="62">
        <f t="shared" si="0"/>
        <v>457283.95</v>
      </c>
    </row>
    <row r="11" spans="1:10" ht="12.75" customHeight="1" x14ac:dyDescent="0.2">
      <c r="A11" s="61" t="s">
        <v>104</v>
      </c>
      <c r="B11" s="61" t="s">
        <v>108</v>
      </c>
      <c r="C11" s="61" t="s">
        <v>97</v>
      </c>
      <c r="D11" s="61" t="s">
        <v>98</v>
      </c>
      <c r="E11" s="61" t="s">
        <v>99</v>
      </c>
      <c r="F11" s="61" t="s">
        <v>100</v>
      </c>
      <c r="G11" s="61" t="s">
        <v>101</v>
      </c>
      <c r="H11" s="62">
        <v>300000</v>
      </c>
      <c r="I11" s="62">
        <v>82257.08</v>
      </c>
      <c r="J11" s="62">
        <f t="shared" si="0"/>
        <v>217742.91999999998</v>
      </c>
    </row>
    <row r="12" spans="1:10" ht="12.75" customHeight="1" x14ac:dyDescent="0.2">
      <c r="A12" s="61" t="s">
        <v>104</v>
      </c>
      <c r="B12" s="61" t="s">
        <v>108</v>
      </c>
      <c r="C12" s="61" t="s">
        <v>102</v>
      </c>
      <c r="D12" s="61" t="s">
        <v>103</v>
      </c>
      <c r="E12" s="61" t="s">
        <v>99</v>
      </c>
      <c r="F12" s="61" t="s">
        <v>100</v>
      </c>
      <c r="G12" s="61" t="s">
        <v>101</v>
      </c>
      <c r="H12" s="62">
        <v>98000</v>
      </c>
      <c r="I12" s="62">
        <v>26809.200000000001</v>
      </c>
      <c r="J12" s="62">
        <f t="shared" si="0"/>
        <v>71190.8</v>
      </c>
    </row>
    <row r="13" spans="1:10" ht="12.75" customHeight="1" x14ac:dyDescent="0.2">
      <c r="A13" s="61" t="s">
        <v>104</v>
      </c>
      <c r="B13" s="61" t="s">
        <v>108</v>
      </c>
      <c r="C13" s="61" t="s">
        <v>195</v>
      </c>
      <c r="D13" s="61" t="s">
        <v>110</v>
      </c>
      <c r="E13" s="61" t="s">
        <v>99</v>
      </c>
      <c r="F13" s="61" t="s">
        <v>100</v>
      </c>
      <c r="G13" s="61" t="s">
        <v>101</v>
      </c>
      <c r="H13" s="62">
        <v>70000</v>
      </c>
      <c r="I13" s="62">
        <v>11028.4</v>
      </c>
      <c r="J13" s="62">
        <f t="shared" si="0"/>
        <v>58971.6</v>
      </c>
    </row>
    <row r="14" spans="1:10" ht="12.75" customHeight="1" x14ac:dyDescent="0.2">
      <c r="A14" s="61" t="s">
        <v>104</v>
      </c>
      <c r="B14" s="61" t="s">
        <v>108</v>
      </c>
      <c r="C14" s="61" t="s">
        <v>195</v>
      </c>
      <c r="D14" s="61" t="s">
        <v>118</v>
      </c>
      <c r="E14" s="61" t="s">
        <v>99</v>
      </c>
      <c r="F14" s="61" t="s">
        <v>120</v>
      </c>
      <c r="G14" s="61" t="s">
        <v>101</v>
      </c>
      <c r="H14" s="62">
        <v>11000</v>
      </c>
      <c r="I14" s="62">
        <v>0</v>
      </c>
      <c r="J14" s="62">
        <f t="shared" ref="J14" si="1">H14-I14</f>
        <v>11000</v>
      </c>
    </row>
    <row r="15" spans="1:10" ht="12.75" customHeight="1" x14ac:dyDescent="0.2">
      <c r="A15" s="61" t="s">
        <v>104</v>
      </c>
      <c r="B15" s="61" t="s">
        <v>108</v>
      </c>
      <c r="C15" s="61" t="s">
        <v>109</v>
      </c>
      <c r="D15" s="61" t="s">
        <v>111</v>
      </c>
      <c r="E15" s="61" t="s">
        <v>99</v>
      </c>
      <c r="F15" s="61" t="s">
        <v>112</v>
      </c>
      <c r="G15" s="61" t="s">
        <v>101</v>
      </c>
      <c r="H15" s="62">
        <v>78000</v>
      </c>
      <c r="I15" s="62">
        <v>32030.42</v>
      </c>
      <c r="J15" s="62">
        <f t="shared" si="0"/>
        <v>45969.58</v>
      </c>
    </row>
    <row r="16" spans="1:10" ht="12.75" customHeight="1" x14ac:dyDescent="0.2">
      <c r="A16" s="61" t="s">
        <v>104</v>
      </c>
      <c r="B16" s="61" t="s">
        <v>108</v>
      </c>
      <c r="C16" s="61" t="s">
        <v>109</v>
      </c>
      <c r="D16" s="61" t="s">
        <v>111</v>
      </c>
      <c r="E16" s="61" t="s">
        <v>99</v>
      </c>
      <c r="F16" s="61" t="s">
        <v>113</v>
      </c>
      <c r="G16" s="61" t="s">
        <v>101</v>
      </c>
      <c r="H16" s="62">
        <v>85000</v>
      </c>
      <c r="I16" s="62">
        <v>16373.08</v>
      </c>
      <c r="J16" s="62">
        <f t="shared" si="0"/>
        <v>68626.92</v>
      </c>
    </row>
    <row r="17" spans="1:10" ht="12.75" customHeight="1" x14ac:dyDescent="0.2">
      <c r="A17" s="61" t="s">
        <v>104</v>
      </c>
      <c r="B17" s="61" t="s">
        <v>108</v>
      </c>
      <c r="C17" s="61" t="s">
        <v>109</v>
      </c>
      <c r="D17" s="61" t="s">
        <v>111</v>
      </c>
      <c r="E17" s="61" t="s">
        <v>99</v>
      </c>
      <c r="F17" s="61" t="s">
        <v>114</v>
      </c>
      <c r="G17" s="61" t="s">
        <v>101</v>
      </c>
      <c r="H17" s="62">
        <v>10274</v>
      </c>
      <c r="I17" s="62">
        <v>273.68</v>
      </c>
      <c r="J17" s="62">
        <f t="shared" si="0"/>
        <v>10000.32</v>
      </c>
    </row>
    <row r="18" spans="1:10" ht="12.75" customHeight="1" x14ac:dyDescent="0.2">
      <c r="A18" s="61" t="s">
        <v>104</v>
      </c>
      <c r="B18" s="61" t="s">
        <v>108</v>
      </c>
      <c r="C18" s="61" t="s">
        <v>109</v>
      </c>
      <c r="D18" s="61" t="s">
        <v>115</v>
      </c>
      <c r="E18" s="61" t="s">
        <v>99</v>
      </c>
      <c r="F18" s="61" t="s">
        <v>100</v>
      </c>
      <c r="G18" s="61" t="s">
        <v>101</v>
      </c>
      <c r="H18" s="62">
        <v>60000</v>
      </c>
      <c r="I18" s="62">
        <v>6000</v>
      </c>
      <c r="J18" s="62">
        <f t="shared" si="0"/>
        <v>54000</v>
      </c>
    </row>
    <row r="19" spans="1:10" ht="12.75" customHeight="1" x14ac:dyDescent="0.2">
      <c r="A19" s="61" t="s">
        <v>104</v>
      </c>
      <c r="B19" s="61" t="s">
        <v>108</v>
      </c>
      <c r="C19" s="61" t="s">
        <v>109</v>
      </c>
      <c r="D19" s="61" t="s">
        <v>116</v>
      </c>
      <c r="E19" s="61" t="s">
        <v>99</v>
      </c>
      <c r="F19" s="61" t="s">
        <v>100</v>
      </c>
      <c r="G19" s="61" t="s">
        <v>101</v>
      </c>
      <c r="H19" s="62">
        <v>189030</v>
      </c>
      <c r="I19" s="62">
        <v>43650</v>
      </c>
      <c r="J19" s="62">
        <f t="shared" si="0"/>
        <v>145380</v>
      </c>
    </row>
    <row r="20" spans="1:10" ht="12.75" customHeight="1" x14ac:dyDescent="0.2">
      <c r="A20" s="61" t="s">
        <v>104</v>
      </c>
      <c r="B20" s="61" t="s">
        <v>108</v>
      </c>
      <c r="C20" s="61" t="s">
        <v>109</v>
      </c>
      <c r="D20" s="61" t="s">
        <v>117</v>
      </c>
      <c r="E20" s="61" t="s">
        <v>99</v>
      </c>
      <c r="F20" s="61" t="s">
        <v>100</v>
      </c>
      <c r="G20" s="61" t="s">
        <v>101</v>
      </c>
      <c r="H20" s="62">
        <v>15000</v>
      </c>
      <c r="I20" s="62">
        <v>0</v>
      </c>
      <c r="J20" s="62">
        <f t="shared" si="0"/>
        <v>15000</v>
      </c>
    </row>
    <row r="21" spans="1:10" ht="12.75" customHeight="1" x14ac:dyDescent="0.2">
      <c r="A21" s="61" t="s">
        <v>104</v>
      </c>
      <c r="B21" s="61" t="s">
        <v>108</v>
      </c>
      <c r="C21" s="61" t="s">
        <v>109</v>
      </c>
      <c r="D21" s="61" t="s">
        <v>118</v>
      </c>
      <c r="E21" s="61" t="s">
        <v>99</v>
      </c>
      <c r="F21" s="61" t="s">
        <v>119</v>
      </c>
      <c r="G21" s="61" t="s">
        <v>101</v>
      </c>
      <c r="H21" s="62">
        <v>106726</v>
      </c>
      <c r="I21" s="62">
        <v>27500</v>
      </c>
      <c r="J21" s="62">
        <f t="shared" si="0"/>
        <v>79226</v>
      </c>
    </row>
    <row r="22" spans="1:10" ht="12.75" customHeight="1" x14ac:dyDescent="0.2">
      <c r="A22" s="61" t="s">
        <v>104</v>
      </c>
      <c r="B22" s="61" t="s">
        <v>108</v>
      </c>
      <c r="C22" s="61" t="s">
        <v>109</v>
      </c>
      <c r="D22" s="61" t="s">
        <v>118</v>
      </c>
      <c r="E22" s="61" t="s">
        <v>99</v>
      </c>
      <c r="F22" s="61" t="s">
        <v>120</v>
      </c>
      <c r="G22" s="61" t="s">
        <v>101</v>
      </c>
      <c r="H22" s="62">
        <v>39000</v>
      </c>
      <c r="I22" s="62">
        <v>12310</v>
      </c>
      <c r="J22" s="62">
        <f t="shared" si="0"/>
        <v>26690</v>
      </c>
    </row>
    <row r="23" spans="1:10" ht="12.75" customHeight="1" x14ac:dyDescent="0.2">
      <c r="A23" s="61" t="s">
        <v>104</v>
      </c>
      <c r="B23" s="61" t="s">
        <v>108</v>
      </c>
      <c r="C23" s="61" t="s">
        <v>194</v>
      </c>
      <c r="D23" s="61" t="s">
        <v>122</v>
      </c>
      <c r="E23" s="61" t="s">
        <v>99</v>
      </c>
      <c r="F23" s="61" t="s">
        <v>100</v>
      </c>
      <c r="G23" s="61" t="s">
        <v>101</v>
      </c>
      <c r="H23" s="62">
        <v>30000</v>
      </c>
      <c r="I23" s="62">
        <v>9000</v>
      </c>
      <c r="J23" s="62">
        <f t="shared" ref="J23" si="2">H23-I23</f>
        <v>21000</v>
      </c>
    </row>
    <row r="24" spans="1:10" ht="12.75" customHeight="1" x14ac:dyDescent="0.2">
      <c r="A24" s="61" t="s">
        <v>104</v>
      </c>
      <c r="B24" s="61" t="s">
        <v>108</v>
      </c>
      <c r="C24" s="61" t="s">
        <v>121</v>
      </c>
      <c r="D24" s="61" t="s">
        <v>122</v>
      </c>
      <c r="E24" s="61" t="s">
        <v>99</v>
      </c>
      <c r="F24" s="61" t="s">
        <v>100</v>
      </c>
      <c r="G24" s="61" t="s">
        <v>101</v>
      </c>
      <c r="H24" s="62">
        <v>20000</v>
      </c>
      <c r="I24" s="62"/>
      <c r="J24" s="62">
        <f t="shared" si="0"/>
        <v>20000</v>
      </c>
    </row>
    <row r="25" spans="1:10" ht="12.75" customHeight="1" x14ac:dyDescent="0.2">
      <c r="A25" s="61" t="s">
        <v>104</v>
      </c>
      <c r="B25" s="61" t="s">
        <v>123</v>
      </c>
      <c r="C25" s="61" t="s">
        <v>97</v>
      </c>
      <c r="D25" s="61" t="s">
        <v>98</v>
      </c>
      <c r="E25" s="61" t="s">
        <v>124</v>
      </c>
      <c r="F25" s="61" t="s">
        <v>100</v>
      </c>
      <c r="G25" s="61" t="s">
        <v>125</v>
      </c>
      <c r="H25" s="62">
        <v>336957</v>
      </c>
      <c r="I25" s="62">
        <v>97302.03</v>
      </c>
      <c r="J25" s="62">
        <f t="shared" si="0"/>
        <v>239654.97</v>
      </c>
    </row>
    <row r="26" spans="1:10" ht="12.75" customHeight="1" x14ac:dyDescent="0.2">
      <c r="A26" s="61" t="s">
        <v>104</v>
      </c>
      <c r="B26" s="61" t="s">
        <v>123</v>
      </c>
      <c r="C26" s="61" t="s">
        <v>102</v>
      </c>
      <c r="D26" s="61" t="s">
        <v>103</v>
      </c>
      <c r="E26" s="61" t="s">
        <v>124</v>
      </c>
      <c r="F26" s="61" t="s">
        <v>100</v>
      </c>
      <c r="G26" s="61" t="s">
        <v>125</v>
      </c>
      <c r="H26" s="62">
        <v>109043</v>
      </c>
      <c r="I26" s="62">
        <v>24499</v>
      </c>
      <c r="J26" s="62">
        <f t="shared" si="0"/>
        <v>84544</v>
      </c>
    </row>
    <row r="27" spans="1:10" ht="12.75" customHeight="1" x14ac:dyDescent="0.2">
      <c r="A27" s="61" t="s">
        <v>104</v>
      </c>
      <c r="B27" s="61" t="s">
        <v>123</v>
      </c>
      <c r="C27" s="61" t="s">
        <v>195</v>
      </c>
      <c r="D27" s="61" t="s">
        <v>118</v>
      </c>
      <c r="E27" s="61" t="s">
        <v>124</v>
      </c>
      <c r="F27" s="61" t="s">
        <v>120</v>
      </c>
      <c r="G27" s="61" t="s">
        <v>125</v>
      </c>
      <c r="H27" s="62">
        <v>5000</v>
      </c>
      <c r="I27" s="62">
        <v>0</v>
      </c>
      <c r="J27" s="62">
        <f t="shared" ref="J27" si="3">H27-I27</f>
        <v>5000</v>
      </c>
    </row>
    <row r="28" spans="1:10" ht="12.75" customHeight="1" x14ac:dyDescent="0.2">
      <c r="A28" s="61" t="s">
        <v>104</v>
      </c>
      <c r="B28" s="61" t="s">
        <v>123</v>
      </c>
      <c r="C28" s="61" t="s">
        <v>109</v>
      </c>
      <c r="D28" s="61" t="s">
        <v>110</v>
      </c>
      <c r="E28" s="61" t="s">
        <v>124</v>
      </c>
      <c r="F28" s="61" t="s">
        <v>100</v>
      </c>
      <c r="G28" s="61" t="s">
        <v>125</v>
      </c>
      <c r="H28" s="62">
        <v>5000</v>
      </c>
      <c r="I28" s="62">
        <v>0</v>
      </c>
      <c r="J28" s="62">
        <f t="shared" si="0"/>
        <v>5000</v>
      </c>
    </row>
    <row r="29" spans="1:10" ht="12.75" customHeight="1" x14ac:dyDescent="0.2">
      <c r="A29" s="61" t="s">
        <v>104</v>
      </c>
      <c r="B29" s="61" t="s">
        <v>123</v>
      </c>
      <c r="C29" s="61" t="s">
        <v>109</v>
      </c>
      <c r="D29" s="61" t="s">
        <v>117</v>
      </c>
      <c r="E29" s="61" t="s">
        <v>124</v>
      </c>
      <c r="F29" s="61" t="s">
        <v>100</v>
      </c>
      <c r="G29" s="61" t="s">
        <v>125</v>
      </c>
      <c r="H29" s="62">
        <v>10000</v>
      </c>
      <c r="I29" s="62">
        <v>0</v>
      </c>
      <c r="J29" s="62">
        <f t="shared" si="0"/>
        <v>10000</v>
      </c>
    </row>
    <row r="30" spans="1:10" ht="12.75" customHeight="1" x14ac:dyDescent="0.2">
      <c r="A30" s="61" t="s">
        <v>104</v>
      </c>
      <c r="B30" s="61" t="s">
        <v>123</v>
      </c>
      <c r="C30" s="61" t="s">
        <v>109</v>
      </c>
      <c r="D30" s="61" t="s">
        <v>118</v>
      </c>
      <c r="E30" s="61" t="s">
        <v>124</v>
      </c>
      <c r="F30" s="61" t="s">
        <v>120</v>
      </c>
      <c r="G30" s="61" t="s">
        <v>125</v>
      </c>
      <c r="H30" s="62">
        <v>1957</v>
      </c>
      <c r="I30" s="62">
        <v>0</v>
      </c>
      <c r="J30" s="62">
        <f t="shared" si="0"/>
        <v>1957</v>
      </c>
    </row>
    <row r="31" spans="1:10" ht="12.75" customHeight="1" x14ac:dyDescent="0.2">
      <c r="A31" s="63" t="s">
        <v>104</v>
      </c>
      <c r="B31" s="64"/>
      <c r="C31" s="64"/>
      <c r="D31" s="64"/>
      <c r="E31" s="64"/>
      <c r="F31" s="64"/>
      <c r="G31" s="64"/>
      <c r="H31" s="65">
        <f>SUM(H8:H30)</f>
        <v>4579987</v>
      </c>
      <c r="I31" s="65">
        <f>SUM(I8:I30)</f>
        <v>1525347.42</v>
      </c>
      <c r="J31" s="62">
        <f t="shared" si="0"/>
        <v>3054639.58</v>
      </c>
    </row>
    <row r="32" spans="1:10" ht="12.75" customHeight="1" x14ac:dyDescent="0.2">
      <c r="A32" s="61" t="s">
        <v>126</v>
      </c>
      <c r="B32" s="61" t="s">
        <v>127</v>
      </c>
      <c r="C32" s="61" t="s">
        <v>128</v>
      </c>
      <c r="D32" s="61" t="s">
        <v>122</v>
      </c>
      <c r="E32" s="61" t="s">
        <v>99</v>
      </c>
      <c r="F32" s="61" t="s">
        <v>100</v>
      </c>
      <c r="G32" s="61" t="s">
        <v>101</v>
      </c>
      <c r="H32" s="62">
        <v>10000</v>
      </c>
      <c r="I32" s="62">
        <v>0</v>
      </c>
      <c r="J32" s="62">
        <f t="shared" si="0"/>
        <v>10000</v>
      </c>
    </row>
    <row r="33" spans="1:10" ht="12.75" customHeight="1" x14ac:dyDescent="0.2">
      <c r="A33" s="63" t="s">
        <v>126</v>
      </c>
      <c r="B33" s="64"/>
      <c r="C33" s="64"/>
      <c r="D33" s="64"/>
      <c r="E33" s="64"/>
      <c r="F33" s="64"/>
      <c r="G33" s="64"/>
      <c r="H33" s="65">
        <v>10000</v>
      </c>
      <c r="I33" s="65">
        <v>0</v>
      </c>
      <c r="J33" s="62">
        <f t="shared" si="0"/>
        <v>10000</v>
      </c>
    </row>
    <row r="34" spans="1:10" ht="12.75" customHeight="1" x14ac:dyDescent="0.2">
      <c r="A34" s="61" t="s">
        <v>129</v>
      </c>
      <c r="B34" s="61" t="s">
        <v>130</v>
      </c>
      <c r="C34" s="61" t="s">
        <v>109</v>
      </c>
      <c r="D34" s="61" t="s">
        <v>116</v>
      </c>
      <c r="E34" s="61" t="s">
        <v>99</v>
      </c>
      <c r="F34" s="61" t="s">
        <v>100</v>
      </c>
      <c r="G34" s="61" t="s">
        <v>101</v>
      </c>
      <c r="H34" s="62">
        <v>50000</v>
      </c>
      <c r="I34" s="62">
        <v>10000</v>
      </c>
      <c r="J34" s="62">
        <f t="shared" si="0"/>
        <v>40000</v>
      </c>
    </row>
    <row r="35" spans="1:10" ht="12.75" customHeight="1" x14ac:dyDescent="0.2">
      <c r="A35" s="61" t="s">
        <v>129</v>
      </c>
      <c r="B35" s="61" t="s">
        <v>131</v>
      </c>
      <c r="C35" s="61" t="s">
        <v>109</v>
      </c>
      <c r="D35" s="61" t="s">
        <v>116</v>
      </c>
      <c r="E35" s="61" t="s">
        <v>99</v>
      </c>
      <c r="F35" s="61" t="s">
        <v>100</v>
      </c>
      <c r="G35" s="61" t="s">
        <v>101</v>
      </c>
      <c r="H35" s="62">
        <v>184000</v>
      </c>
      <c r="I35" s="62">
        <v>54845.23</v>
      </c>
      <c r="J35" s="62">
        <f t="shared" si="0"/>
        <v>129154.76999999999</v>
      </c>
    </row>
    <row r="36" spans="1:10" ht="12.75" customHeight="1" x14ac:dyDescent="0.2">
      <c r="A36" s="61" t="s">
        <v>129</v>
      </c>
      <c r="B36" s="61" t="s">
        <v>132</v>
      </c>
      <c r="C36" s="61" t="s">
        <v>195</v>
      </c>
      <c r="D36" s="61" t="s">
        <v>115</v>
      </c>
      <c r="E36" s="61" t="s">
        <v>99</v>
      </c>
      <c r="F36" s="61" t="s">
        <v>100</v>
      </c>
      <c r="G36" s="61" t="s">
        <v>101</v>
      </c>
      <c r="H36" s="62">
        <v>30000</v>
      </c>
      <c r="I36" s="62">
        <v>0</v>
      </c>
      <c r="J36" s="62">
        <f t="shared" si="0"/>
        <v>30000</v>
      </c>
    </row>
    <row r="37" spans="1:10" ht="12.75" customHeight="1" x14ac:dyDescent="0.2">
      <c r="A37" s="61" t="s">
        <v>129</v>
      </c>
      <c r="B37" s="61" t="s">
        <v>132</v>
      </c>
      <c r="C37" s="61" t="s">
        <v>195</v>
      </c>
      <c r="D37" s="61" t="s">
        <v>116</v>
      </c>
      <c r="E37" s="61" t="s">
        <v>99</v>
      </c>
      <c r="F37" s="61" t="s">
        <v>100</v>
      </c>
      <c r="G37" s="61" t="s">
        <v>101</v>
      </c>
      <c r="H37" s="62">
        <v>38000</v>
      </c>
      <c r="I37" s="62">
        <v>0</v>
      </c>
      <c r="J37" s="62">
        <f t="shared" si="0"/>
        <v>38000</v>
      </c>
    </row>
    <row r="38" spans="1:10" ht="12.75" customHeight="1" x14ac:dyDescent="0.2">
      <c r="A38" s="61" t="s">
        <v>129</v>
      </c>
      <c r="B38" s="61" t="s">
        <v>132</v>
      </c>
      <c r="C38" s="61" t="s">
        <v>195</v>
      </c>
      <c r="D38" s="61" t="s">
        <v>118</v>
      </c>
      <c r="E38" s="61" t="s">
        <v>99</v>
      </c>
      <c r="F38" s="61" t="s">
        <v>120</v>
      </c>
      <c r="G38" s="61" t="s">
        <v>101</v>
      </c>
      <c r="H38" s="62">
        <v>9500</v>
      </c>
      <c r="I38" s="62">
        <v>0</v>
      </c>
      <c r="J38" s="62">
        <f t="shared" ref="J38" si="4">H38-I38</f>
        <v>9500</v>
      </c>
    </row>
    <row r="39" spans="1:10" ht="12.75" customHeight="1" x14ac:dyDescent="0.2">
      <c r="A39" s="61" t="s">
        <v>129</v>
      </c>
      <c r="B39" s="61" t="s">
        <v>132</v>
      </c>
      <c r="C39" s="61" t="s">
        <v>109</v>
      </c>
      <c r="D39" s="61" t="s">
        <v>116</v>
      </c>
      <c r="E39" s="61" t="s">
        <v>99</v>
      </c>
      <c r="F39" s="61" t="s">
        <v>100</v>
      </c>
      <c r="G39" s="61" t="s">
        <v>101</v>
      </c>
      <c r="H39" s="62">
        <v>12000</v>
      </c>
      <c r="I39" s="62">
        <v>12000</v>
      </c>
      <c r="J39" s="62"/>
    </row>
    <row r="40" spans="1:10" ht="12.75" customHeight="1" x14ac:dyDescent="0.2">
      <c r="A40" s="61" t="s">
        <v>129</v>
      </c>
      <c r="B40" s="61" t="s">
        <v>132</v>
      </c>
      <c r="C40" s="61" t="s">
        <v>109</v>
      </c>
      <c r="D40" s="61" t="s">
        <v>118</v>
      </c>
      <c r="E40" s="61" t="s">
        <v>99</v>
      </c>
      <c r="F40" s="61" t="s">
        <v>120</v>
      </c>
      <c r="G40" s="61" t="s">
        <v>101</v>
      </c>
      <c r="H40" s="62">
        <v>16500</v>
      </c>
      <c r="I40" s="62">
        <v>16500</v>
      </c>
      <c r="J40" s="62">
        <f t="shared" si="0"/>
        <v>0</v>
      </c>
    </row>
    <row r="41" spans="1:10" ht="12.75" customHeight="1" x14ac:dyDescent="0.2">
      <c r="A41" s="61" t="s">
        <v>129</v>
      </c>
      <c r="B41" s="61" t="s">
        <v>133</v>
      </c>
      <c r="C41" s="61" t="s">
        <v>134</v>
      </c>
      <c r="D41" s="61" t="s">
        <v>135</v>
      </c>
      <c r="E41" s="61" t="s">
        <v>99</v>
      </c>
      <c r="F41" s="61" t="s">
        <v>100</v>
      </c>
      <c r="G41" s="61" t="s">
        <v>101</v>
      </c>
      <c r="H41" s="62">
        <v>39621</v>
      </c>
      <c r="I41" s="62">
        <v>19810.5</v>
      </c>
      <c r="J41" s="62">
        <f t="shared" si="0"/>
        <v>19810.5</v>
      </c>
    </row>
    <row r="42" spans="1:10" ht="12.75" customHeight="1" x14ac:dyDescent="0.2">
      <c r="A42" s="61" t="s">
        <v>129</v>
      </c>
      <c r="B42" s="61" t="s">
        <v>136</v>
      </c>
      <c r="C42" s="61" t="s">
        <v>134</v>
      </c>
      <c r="D42" s="61" t="s">
        <v>135</v>
      </c>
      <c r="E42" s="61" t="s">
        <v>99</v>
      </c>
      <c r="F42" s="61" t="s">
        <v>100</v>
      </c>
      <c r="G42" s="61" t="s">
        <v>101</v>
      </c>
      <c r="H42" s="62">
        <v>137058</v>
      </c>
      <c r="I42" s="62">
        <v>68529</v>
      </c>
      <c r="J42" s="62">
        <f t="shared" si="0"/>
        <v>68529</v>
      </c>
    </row>
    <row r="43" spans="1:10" ht="12.75" customHeight="1" x14ac:dyDescent="0.2">
      <c r="A43" s="61" t="s">
        <v>129</v>
      </c>
      <c r="B43" s="61" t="s">
        <v>137</v>
      </c>
      <c r="C43" s="61" t="s">
        <v>134</v>
      </c>
      <c r="D43" s="61" t="s">
        <v>135</v>
      </c>
      <c r="E43" s="61" t="s">
        <v>99</v>
      </c>
      <c r="F43" s="61" t="s">
        <v>100</v>
      </c>
      <c r="G43" s="61" t="s">
        <v>101</v>
      </c>
      <c r="H43" s="62">
        <v>125791</v>
      </c>
      <c r="I43" s="62">
        <v>62895.5</v>
      </c>
      <c r="J43" s="62">
        <f t="shared" si="0"/>
        <v>62895.5</v>
      </c>
    </row>
    <row r="44" spans="1:10" ht="12.75" customHeight="1" x14ac:dyDescent="0.2">
      <c r="A44" s="61" t="s">
        <v>129</v>
      </c>
      <c r="B44" s="61" t="s">
        <v>138</v>
      </c>
      <c r="C44" s="61" t="s">
        <v>139</v>
      </c>
      <c r="D44" s="61" t="s">
        <v>122</v>
      </c>
      <c r="E44" s="61" t="s">
        <v>99</v>
      </c>
      <c r="F44" s="61" t="s">
        <v>100</v>
      </c>
      <c r="G44" s="61" t="s">
        <v>101</v>
      </c>
      <c r="H44" s="62">
        <v>5000</v>
      </c>
      <c r="I44" s="62">
        <v>0</v>
      </c>
      <c r="J44" s="62">
        <f t="shared" si="0"/>
        <v>5000</v>
      </c>
    </row>
    <row r="45" spans="1:10" ht="12.75" customHeight="1" x14ac:dyDescent="0.2">
      <c r="A45" s="63" t="s">
        <v>129</v>
      </c>
      <c r="B45" s="64"/>
      <c r="C45" s="64"/>
      <c r="D45" s="64"/>
      <c r="E45" s="64"/>
      <c r="F45" s="64"/>
      <c r="G45" s="64"/>
      <c r="H45" s="65">
        <v>647470</v>
      </c>
      <c r="I45" s="65">
        <f>SUM(I34:I44)</f>
        <v>244580.23</v>
      </c>
      <c r="J45" s="62">
        <f t="shared" si="0"/>
        <v>402889.77</v>
      </c>
    </row>
    <row r="46" spans="1:10" ht="12.75" customHeight="1" x14ac:dyDescent="0.2">
      <c r="A46" s="61" t="s">
        <v>140</v>
      </c>
      <c r="B46" s="61" t="s">
        <v>141</v>
      </c>
      <c r="C46" s="61" t="s">
        <v>97</v>
      </c>
      <c r="D46" s="61" t="s">
        <v>98</v>
      </c>
      <c r="E46" s="61" t="s">
        <v>142</v>
      </c>
      <c r="F46" s="61" t="s">
        <v>100</v>
      </c>
      <c r="G46" s="61" t="s">
        <v>143</v>
      </c>
      <c r="H46" s="62">
        <v>138495</v>
      </c>
      <c r="I46" s="62">
        <v>41998.01</v>
      </c>
      <c r="J46" s="62">
        <f t="shared" si="0"/>
        <v>96496.989999999991</v>
      </c>
    </row>
    <row r="47" spans="1:10" ht="12.75" customHeight="1" x14ac:dyDescent="0.2">
      <c r="A47" s="61" t="s">
        <v>140</v>
      </c>
      <c r="B47" s="61" t="s">
        <v>141</v>
      </c>
      <c r="C47" s="61" t="s">
        <v>102</v>
      </c>
      <c r="D47" s="61" t="s">
        <v>103</v>
      </c>
      <c r="E47" s="61" t="s">
        <v>142</v>
      </c>
      <c r="F47" s="61" t="s">
        <v>100</v>
      </c>
      <c r="G47" s="61" t="s">
        <v>143</v>
      </c>
      <c r="H47" s="62">
        <v>40000</v>
      </c>
      <c r="I47" s="62">
        <v>10462.42</v>
      </c>
      <c r="J47" s="62">
        <f t="shared" si="0"/>
        <v>29537.58</v>
      </c>
    </row>
    <row r="48" spans="1:10" ht="12.75" customHeight="1" x14ac:dyDescent="0.2">
      <c r="A48" s="61" t="s">
        <v>140</v>
      </c>
      <c r="B48" s="61" t="s">
        <v>141</v>
      </c>
      <c r="C48" s="61" t="s">
        <v>109</v>
      </c>
      <c r="D48" s="61" t="s">
        <v>117</v>
      </c>
      <c r="E48" s="61" t="s">
        <v>142</v>
      </c>
      <c r="F48" s="61" t="s">
        <v>100</v>
      </c>
      <c r="G48" s="61" t="s">
        <v>143</v>
      </c>
      <c r="H48" s="62">
        <v>11585</v>
      </c>
      <c r="I48" s="62">
        <v>0</v>
      </c>
      <c r="J48" s="62">
        <f t="shared" si="0"/>
        <v>11585</v>
      </c>
    </row>
    <row r="49" spans="1:10" ht="12.75" customHeight="1" x14ac:dyDescent="0.2">
      <c r="A49" s="61" t="s">
        <v>140</v>
      </c>
      <c r="B49" s="61" t="s">
        <v>141</v>
      </c>
      <c r="C49" s="61" t="s">
        <v>109</v>
      </c>
      <c r="D49" s="61" t="s">
        <v>118</v>
      </c>
      <c r="E49" s="61" t="s">
        <v>142</v>
      </c>
      <c r="F49" s="61" t="s">
        <v>100</v>
      </c>
      <c r="G49" s="61" t="s">
        <v>143</v>
      </c>
      <c r="H49" s="62">
        <v>5000</v>
      </c>
      <c r="I49" s="62">
        <v>0</v>
      </c>
      <c r="J49" s="62">
        <f t="shared" si="0"/>
        <v>5000</v>
      </c>
    </row>
    <row r="50" spans="1:10" ht="12.75" customHeight="1" x14ac:dyDescent="0.2">
      <c r="A50" s="63" t="s">
        <v>140</v>
      </c>
      <c r="B50" s="64"/>
      <c r="C50" s="64"/>
      <c r="D50" s="64"/>
      <c r="E50" s="64"/>
      <c r="F50" s="64"/>
      <c r="G50" s="64"/>
      <c r="H50" s="65">
        <f>SUM(H46:H49)</f>
        <v>195080</v>
      </c>
      <c r="I50" s="65">
        <f>SUM(I46:I49)</f>
        <v>52460.43</v>
      </c>
      <c r="J50" s="62">
        <f t="shared" si="0"/>
        <v>142619.57</v>
      </c>
    </row>
    <row r="51" spans="1:10" ht="12.75" customHeight="1" x14ac:dyDescent="0.2">
      <c r="A51" s="61" t="s">
        <v>144</v>
      </c>
      <c r="B51" s="61" t="s">
        <v>145</v>
      </c>
      <c r="C51" s="61" t="s">
        <v>109</v>
      </c>
      <c r="D51" s="61" t="s">
        <v>116</v>
      </c>
      <c r="E51" s="61" t="s">
        <v>99</v>
      </c>
      <c r="F51" s="61" t="s">
        <v>100</v>
      </c>
      <c r="G51" s="61" t="s">
        <v>101</v>
      </c>
      <c r="H51" s="62">
        <v>20000</v>
      </c>
      <c r="I51" s="62">
        <v>0</v>
      </c>
      <c r="J51" s="62">
        <f t="shared" si="0"/>
        <v>20000</v>
      </c>
    </row>
    <row r="52" spans="1:10" ht="12.75" customHeight="1" x14ac:dyDescent="0.2">
      <c r="A52" s="63" t="s">
        <v>144</v>
      </c>
      <c r="B52" s="64"/>
      <c r="C52" s="64"/>
      <c r="D52" s="64"/>
      <c r="E52" s="64"/>
      <c r="F52" s="64"/>
      <c r="G52" s="64"/>
      <c r="H52" s="65">
        <v>20000</v>
      </c>
      <c r="I52" s="65">
        <v>0</v>
      </c>
      <c r="J52" s="62">
        <f t="shared" si="0"/>
        <v>20000</v>
      </c>
    </row>
    <row r="53" spans="1:10" ht="12.75" customHeight="1" x14ac:dyDescent="0.2">
      <c r="A53" s="61" t="s">
        <v>146</v>
      </c>
      <c r="B53" s="61" t="s">
        <v>147</v>
      </c>
      <c r="C53" s="61" t="s">
        <v>109</v>
      </c>
      <c r="D53" s="61" t="s">
        <v>115</v>
      </c>
      <c r="E53" s="61" t="s">
        <v>99</v>
      </c>
      <c r="F53" s="61" t="s">
        <v>100</v>
      </c>
      <c r="G53" s="61" t="s">
        <v>101</v>
      </c>
      <c r="H53" s="62">
        <v>500000</v>
      </c>
      <c r="I53" s="62">
        <v>0</v>
      </c>
      <c r="J53" s="62">
        <f t="shared" si="0"/>
        <v>500000</v>
      </c>
    </row>
    <row r="54" spans="1:10" ht="12.75" customHeight="1" x14ac:dyDescent="0.2">
      <c r="A54" s="61" t="s">
        <v>146</v>
      </c>
      <c r="B54" s="61" t="s">
        <v>147</v>
      </c>
      <c r="C54" s="61" t="s">
        <v>109</v>
      </c>
      <c r="D54" s="61" t="s">
        <v>116</v>
      </c>
      <c r="E54" s="61" t="s">
        <v>99</v>
      </c>
      <c r="F54" s="61" t="s">
        <v>100</v>
      </c>
      <c r="G54" s="61" t="s">
        <v>101</v>
      </c>
      <c r="H54" s="62">
        <v>83300</v>
      </c>
      <c r="I54" s="62">
        <v>0</v>
      </c>
      <c r="J54" s="62">
        <f t="shared" si="0"/>
        <v>83300</v>
      </c>
    </row>
    <row r="55" spans="1:10" ht="12.75" customHeight="1" x14ac:dyDescent="0.2">
      <c r="A55" s="61" t="s">
        <v>146</v>
      </c>
      <c r="B55" s="61" t="s">
        <v>148</v>
      </c>
      <c r="C55" s="61" t="s">
        <v>109</v>
      </c>
      <c r="D55" s="61" t="s">
        <v>115</v>
      </c>
      <c r="E55" s="61" t="s">
        <v>99</v>
      </c>
      <c r="F55" s="61" t="s">
        <v>100</v>
      </c>
      <c r="G55" s="61" t="s">
        <v>101</v>
      </c>
      <c r="H55" s="62">
        <v>650000</v>
      </c>
      <c r="I55" s="62">
        <v>275008.5</v>
      </c>
      <c r="J55" s="62">
        <f t="shared" si="0"/>
        <v>374991.5</v>
      </c>
    </row>
    <row r="56" spans="1:10" ht="12.75" customHeight="1" x14ac:dyDescent="0.2">
      <c r="A56" s="61" t="s">
        <v>146</v>
      </c>
      <c r="B56" s="61" t="s">
        <v>148</v>
      </c>
      <c r="C56" s="61" t="s">
        <v>109</v>
      </c>
      <c r="D56" s="61" t="s">
        <v>115</v>
      </c>
      <c r="E56" s="61" t="s">
        <v>149</v>
      </c>
      <c r="F56" s="61" t="s">
        <v>100</v>
      </c>
      <c r="G56" s="61" t="s">
        <v>101</v>
      </c>
      <c r="H56" s="62">
        <v>19700</v>
      </c>
      <c r="I56" s="62">
        <v>0</v>
      </c>
      <c r="J56" s="62">
        <f t="shared" si="0"/>
        <v>19700</v>
      </c>
    </row>
    <row r="57" spans="1:10" ht="12.75" customHeight="1" x14ac:dyDescent="0.2">
      <c r="A57" s="61" t="s">
        <v>146</v>
      </c>
      <c r="B57" s="61" t="s">
        <v>148</v>
      </c>
      <c r="C57" s="61" t="s">
        <v>109</v>
      </c>
      <c r="D57" s="61" t="s">
        <v>116</v>
      </c>
      <c r="E57" s="61" t="s">
        <v>99</v>
      </c>
      <c r="F57" s="61" t="s">
        <v>100</v>
      </c>
      <c r="G57" s="61" t="s">
        <v>101</v>
      </c>
      <c r="H57" s="62">
        <v>150000</v>
      </c>
      <c r="I57" s="62">
        <v>44946.06</v>
      </c>
      <c r="J57" s="62">
        <f t="shared" si="0"/>
        <v>105053.94</v>
      </c>
    </row>
    <row r="58" spans="1:10" ht="12.75" customHeight="1" x14ac:dyDescent="0.2">
      <c r="A58" s="61" t="s">
        <v>146</v>
      </c>
      <c r="B58" s="61" t="s">
        <v>150</v>
      </c>
      <c r="C58" s="61" t="s">
        <v>109</v>
      </c>
      <c r="D58" s="61" t="s">
        <v>115</v>
      </c>
      <c r="E58" s="61" t="s">
        <v>124</v>
      </c>
      <c r="F58" s="61" t="s">
        <v>100</v>
      </c>
      <c r="G58" s="61" t="s">
        <v>151</v>
      </c>
      <c r="H58" s="62">
        <v>611000</v>
      </c>
      <c r="I58" s="62">
        <v>0</v>
      </c>
      <c r="J58" s="62">
        <f t="shared" si="0"/>
        <v>611000</v>
      </c>
    </row>
    <row r="59" spans="1:10" ht="12.75" customHeight="1" x14ac:dyDescent="0.2">
      <c r="A59" s="61" t="s">
        <v>146</v>
      </c>
      <c r="B59" s="61" t="s">
        <v>203</v>
      </c>
      <c r="C59" s="61" t="s">
        <v>109</v>
      </c>
      <c r="D59" s="61" t="s">
        <v>115</v>
      </c>
      <c r="E59" s="61" t="s">
        <v>204</v>
      </c>
      <c r="F59" s="61" t="s">
        <v>124</v>
      </c>
      <c r="G59" s="61" t="s">
        <v>100</v>
      </c>
      <c r="H59" s="62">
        <v>348050</v>
      </c>
      <c r="I59" s="61" t="s">
        <v>101</v>
      </c>
      <c r="J59" s="62">
        <v>348050</v>
      </c>
    </row>
    <row r="60" spans="1:10" ht="12.75" customHeight="1" x14ac:dyDescent="0.2">
      <c r="A60" s="63" t="s">
        <v>146</v>
      </c>
      <c r="B60" s="64"/>
      <c r="C60" s="64"/>
      <c r="D60" s="64"/>
      <c r="E60" s="64"/>
      <c r="F60" s="64"/>
      <c r="G60" s="64"/>
      <c r="H60" s="65">
        <f>SUM(H53:H59)</f>
        <v>2362050</v>
      </c>
      <c r="I60" s="65">
        <f>SUM(I53:I58)</f>
        <v>319954.56</v>
      </c>
      <c r="J60" s="62">
        <f t="shared" si="0"/>
        <v>2042095.44</v>
      </c>
    </row>
    <row r="61" spans="1:10" ht="12.75" customHeight="1" x14ac:dyDescent="0.2">
      <c r="A61" s="61" t="s">
        <v>152</v>
      </c>
      <c r="B61" s="61" t="s">
        <v>153</v>
      </c>
      <c r="C61" s="61" t="s">
        <v>109</v>
      </c>
      <c r="D61" s="61" t="s">
        <v>115</v>
      </c>
      <c r="E61" s="61" t="s">
        <v>99</v>
      </c>
      <c r="F61" s="61" t="s">
        <v>100</v>
      </c>
      <c r="G61" s="61" t="s">
        <v>101</v>
      </c>
      <c r="H61" s="62">
        <v>250000</v>
      </c>
      <c r="I61" s="62">
        <v>0</v>
      </c>
      <c r="J61" s="62">
        <f t="shared" si="0"/>
        <v>250000</v>
      </c>
    </row>
    <row r="62" spans="1:10" ht="12.75" customHeight="1" x14ac:dyDescent="0.2">
      <c r="A62" s="63" t="s">
        <v>152</v>
      </c>
      <c r="B62" s="64"/>
      <c r="C62" s="64"/>
      <c r="D62" s="64"/>
      <c r="E62" s="64"/>
      <c r="F62" s="64"/>
      <c r="G62" s="64"/>
      <c r="H62" s="65">
        <v>250000</v>
      </c>
      <c r="I62" s="65">
        <v>0</v>
      </c>
      <c r="J62" s="62">
        <f t="shared" si="0"/>
        <v>250000</v>
      </c>
    </row>
    <row r="63" spans="1:10" ht="12.75" customHeight="1" x14ac:dyDescent="0.2">
      <c r="A63" s="61" t="s">
        <v>154</v>
      </c>
      <c r="B63" s="61" t="s">
        <v>155</v>
      </c>
      <c r="C63" s="61" t="s">
        <v>109</v>
      </c>
      <c r="D63" s="61" t="s">
        <v>115</v>
      </c>
      <c r="E63" s="61" t="s">
        <v>99</v>
      </c>
      <c r="F63" s="61" t="s">
        <v>100</v>
      </c>
      <c r="G63" s="61" t="s">
        <v>101</v>
      </c>
      <c r="H63" s="62">
        <v>953000</v>
      </c>
      <c r="I63" s="62">
        <v>66599.839999999997</v>
      </c>
      <c r="J63" s="62">
        <f t="shared" si="0"/>
        <v>886400.16</v>
      </c>
    </row>
    <row r="64" spans="1:10" ht="12.75" customHeight="1" x14ac:dyDescent="0.2">
      <c r="A64" s="61" t="s">
        <v>154</v>
      </c>
      <c r="B64" s="61" t="s">
        <v>155</v>
      </c>
      <c r="C64" s="61" t="s">
        <v>109</v>
      </c>
      <c r="D64" s="61" t="s">
        <v>116</v>
      </c>
      <c r="E64" s="61" t="s">
        <v>99</v>
      </c>
      <c r="F64" s="61" t="s">
        <v>100</v>
      </c>
      <c r="G64" s="61" t="s">
        <v>101</v>
      </c>
      <c r="H64" s="62">
        <v>80000</v>
      </c>
      <c r="I64" s="62">
        <v>0</v>
      </c>
      <c r="J64" s="62">
        <f t="shared" si="0"/>
        <v>80000</v>
      </c>
    </row>
    <row r="65" spans="1:10" ht="12.75" customHeight="1" x14ac:dyDescent="0.2">
      <c r="A65" s="61" t="s">
        <v>154</v>
      </c>
      <c r="B65" s="61" t="s">
        <v>155</v>
      </c>
      <c r="C65" s="61" t="s">
        <v>109</v>
      </c>
      <c r="D65" s="61" t="s">
        <v>118</v>
      </c>
      <c r="E65" s="61" t="s">
        <v>99</v>
      </c>
      <c r="F65" s="61" t="s">
        <v>120</v>
      </c>
      <c r="G65" s="61" t="s">
        <v>101</v>
      </c>
      <c r="H65" s="62">
        <v>30000</v>
      </c>
      <c r="I65" s="62">
        <v>9714</v>
      </c>
      <c r="J65" s="62">
        <f t="shared" ref="J65" si="5">H65-I65</f>
        <v>20286</v>
      </c>
    </row>
    <row r="66" spans="1:10" ht="12.75" customHeight="1" x14ac:dyDescent="0.2">
      <c r="A66" s="61" t="s">
        <v>154</v>
      </c>
      <c r="B66" s="61" t="s">
        <v>156</v>
      </c>
      <c r="C66" s="61" t="s">
        <v>109</v>
      </c>
      <c r="D66" s="61" t="s">
        <v>171</v>
      </c>
      <c r="E66" s="61" t="s">
        <v>99</v>
      </c>
      <c r="F66" s="61" t="s">
        <v>100</v>
      </c>
      <c r="G66" s="61" t="s">
        <v>101</v>
      </c>
      <c r="H66" s="62">
        <v>500</v>
      </c>
      <c r="I66" s="62">
        <v>0</v>
      </c>
      <c r="J66" s="62">
        <f t="shared" ref="J66:J68" si="6">H66-I66</f>
        <v>500</v>
      </c>
    </row>
    <row r="67" spans="1:10" ht="12.75" customHeight="1" x14ac:dyDescent="0.2">
      <c r="A67" s="61" t="s">
        <v>154</v>
      </c>
      <c r="B67" s="61" t="s">
        <v>156</v>
      </c>
      <c r="C67" s="61" t="s">
        <v>109</v>
      </c>
      <c r="D67" s="61" t="s">
        <v>115</v>
      </c>
      <c r="E67" s="61" t="s">
        <v>99</v>
      </c>
      <c r="F67" s="61" t="s">
        <v>100</v>
      </c>
      <c r="G67" s="61" t="s">
        <v>101</v>
      </c>
      <c r="H67" s="62">
        <v>21500</v>
      </c>
      <c r="I67" s="62">
        <v>0</v>
      </c>
      <c r="J67" s="62">
        <f t="shared" si="6"/>
        <v>21500</v>
      </c>
    </row>
    <row r="68" spans="1:10" ht="12.75" customHeight="1" x14ac:dyDescent="0.2">
      <c r="A68" s="61" t="s">
        <v>154</v>
      </c>
      <c r="B68" s="61" t="s">
        <v>156</v>
      </c>
      <c r="C68" s="61" t="s">
        <v>109</v>
      </c>
      <c r="D68" s="61" t="s">
        <v>116</v>
      </c>
      <c r="E68" s="61" t="s">
        <v>99</v>
      </c>
      <c r="F68" s="61" t="s">
        <v>100</v>
      </c>
      <c r="G68" s="61" t="s">
        <v>101</v>
      </c>
      <c r="H68" s="62">
        <v>100000</v>
      </c>
      <c r="I68" s="62">
        <v>99307</v>
      </c>
      <c r="J68" s="62">
        <f t="shared" si="6"/>
        <v>693</v>
      </c>
    </row>
    <row r="69" spans="1:10" ht="12.75" customHeight="1" x14ac:dyDescent="0.2">
      <c r="A69" s="61" t="s">
        <v>154</v>
      </c>
      <c r="B69" s="61" t="s">
        <v>156</v>
      </c>
      <c r="C69" s="61" t="s">
        <v>109</v>
      </c>
      <c r="D69" s="61" t="s">
        <v>118</v>
      </c>
      <c r="E69" s="61" t="s">
        <v>99</v>
      </c>
      <c r="F69" s="61" t="s">
        <v>120</v>
      </c>
      <c r="G69" s="61" t="s">
        <v>101</v>
      </c>
      <c r="H69" s="62">
        <v>8000</v>
      </c>
      <c r="I69" s="62">
        <v>7805</v>
      </c>
      <c r="J69" s="62">
        <f t="shared" si="0"/>
        <v>195</v>
      </c>
    </row>
    <row r="70" spans="1:10" ht="12.75" customHeight="1" x14ac:dyDescent="0.2">
      <c r="A70" s="61" t="s">
        <v>154</v>
      </c>
      <c r="B70" s="61" t="s">
        <v>205</v>
      </c>
      <c r="C70" s="61" t="s">
        <v>109</v>
      </c>
      <c r="D70" s="61" t="s">
        <v>115</v>
      </c>
      <c r="E70" s="61" t="s">
        <v>204</v>
      </c>
      <c r="F70" s="61" t="s">
        <v>124</v>
      </c>
      <c r="G70" s="61" t="s">
        <v>100</v>
      </c>
      <c r="H70" s="62">
        <v>81000</v>
      </c>
      <c r="I70" s="61" t="s">
        <v>101</v>
      </c>
      <c r="J70" s="62">
        <v>81000</v>
      </c>
    </row>
    <row r="71" spans="1:10" ht="12.75" customHeight="1" x14ac:dyDescent="0.2">
      <c r="A71" s="63" t="s">
        <v>154</v>
      </c>
      <c r="B71" s="64"/>
      <c r="C71" s="64"/>
      <c r="D71" s="64"/>
      <c r="E71" s="64"/>
      <c r="F71" s="64"/>
      <c r="G71" s="64"/>
      <c r="H71" s="65">
        <f>SUM(H63:H70)</f>
        <v>1274000</v>
      </c>
      <c r="I71" s="65">
        <f>SUM(I63:I69)</f>
        <v>183425.84</v>
      </c>
      <c r="J71" s="62">
        <f t="shared" si="0"/>
        <v>1090574.1599999999</v>
      </c>
    </row>
    <row r="72" spans="1:10" ht="12.75" customHeight="1" x14ac:dyDescent="0.2">
      <c r="A72" s="61" t="s">
        <v>157</v>
      </c>
      <c r="B72" s="61" t="s">
        <v>158</v>
      </c>
      <c r="C72" s="61" t="s">
        <v>159</v>
      </c>
      <c r="D72" s="61" t="s">
        <v>117</v>
      </c>
      <c r="E72" s="61" t="s">
        <v>99</v>
      </c>
      <c r="F72" s="61" t="s">
        <v>100</v>
      </c>
      <c r="G72" s="61" t="s">
        <v>101</v>
      </c>
      <c r="H72" s="62">
        <v>300000</v>
      </c>
      <c r="I72" s="62">
        <v>300000</v>
      </c>
      <c r="J72" s="62">
        <f t="shared" si="0"/>
        <v>0</v>
      </c>
    </row>
    <row r="73" spans="1:10" ht="12.75" customHeight="1" x14ac:dyDescent="0.2">
      <c r="A73" s="63" t="s">
        <v>157</v>
      </c>
      <c r="B73" s="64"/>
      <c r="C73" s="64"/>
      <c r="D73" s="64"/>
      <c r="E73" s="64"/>
      <c r="F73" s="64"/>
      <c r="G73" s="64"/>
      <c r="H73" s="65">
        <v>300000</v>
      </c>
      <c r="I73" s="65">
        <v>300000</v>
      </c>
      <c r="J73" s="62">
        <f t="shared" si="0"/>
        <v>0</v>
      </c>
    </row>
    <row r="74" spans="1:10" ht="12.75" customHeight="1" x14ac:dyDescent="0.2">
      <c r="A74" s="61" t="s">
        <v>160</v>
      </c>
      <c r="B74" s="61" t="s">
        <v>161</v>
      </c>
      <c r="C74" s="61" t="s">
        <v>109</v>
      </c>
      <c r="D74" s="61" t="s">
        <v>111</v>
      </c>
      <c r="E74" s="61" t="s">
        <v>99</v>
      </c>
      <c r="F74" s="61" t="s">
        <v>113</v>
      </c>
      <c r="G74" s="61" t="s">
        <v>101</v>
      </c>
      <c r="H74" s="62">
        <v>950000</v>
      </c>
      <c r="I74" s="62">
        <v>609063.93000000005</v>
      </c>
      <c r="J74" s="62">
        <f t="shared" si="0"/>
        <v>340936.06999999995</v>
      </c>
    </row>
    <row r="75" spans="1:10" ht="12.75" customHeight="1" x14ac:dyDescent="0.2">
      <c r="A75" s="61" t="s">
        <v>160</v>
      </c>
      <c r="B75" s="61" t="s">
        <v>161</v>
      </c>
      <c r="C75" s="61" t="s">
        <v>109</v>
      </c>
      <c r="D75" s="61" t="s">
        <v>115</v>
      </c>
      <c r="E75" s="61" t="s">
        <v>99</v>
      </c>
      <c r="F75" s="61" t="s">
        <v>100</v>
      </c>
      <c r="G75" s="61" t="s">
        <v>101</v>
      </c>
      <c r="H75" s="62">
        <v>140000</v>
      </c>
      <c r="I75" s="62">
        <v>43659.94</v>
      </c>
      <c r="J75" s="62">
        <f t="shared" si="0"/>
        <v>96340.06</v>
      </c>
    </row>
    <row r="76" spans="1:10" ht="12.75" customHeight="1" x14ac:dyDescent="0.2">
      <c r="A76" s="61" t="s">
        <v>160</v>
      </c>
      <c r="B76" s="61" t="s">
        <v>161</v>
      </c>
      <c r="C76" s="61" t="s">
        <v>109</v>
      </c>
      <c r="D76" s="61" t="s">
        <v>116</v>
      </c>
      <c r="E76" s="61" t="s">
        <v>99</v>
      </c>
      <c r="F76" s="61" t="s">
        <v>100</v>
      </c>
      <c r="G76" s="61" t="s">
        <v>101</v>
      </c>
      <c r="H76" s="62">
        <v>50000</v>
      </c>
      <c r="I76" s="62">
        <v>0</v>
      </c>
      <c r="J76" s="62">
        <f t="shared" si="0"/>
        <v>50000</v>
      </c>
    </row>
    <row r="77" spans="1:10" ht="12.75" customHeight="1" x14ac:dyDescent="0.2">
      <c r="A77" s="61" t="s">
        <v>160</v>
      </c>
      <c r="B77" s="61" t="s">
        <v>161</v>
      </c>
      <c r="C77" s="61" t="s">
        <v>109</v>
      </c>
      <c r="D77" s="61" t="s">
        <v>118</v>
      </c>
      <c r="E77" s="61" t="s">
        <v>99</v>
      </c>
      <c r="F77" s="61" t="s">
        <v>120</v>
      </c>
      <c r="G77" s="61" t="s">
        <v>101</v>
      </c>
      <c r="H77" s="62">
        <v>50000</v>
      </c>
      <c r="I77" s="62">
        <v>0</v>
      </c>
      <c r="J77" s="62">
        <f t="shared" si="0"/>
        <v>50000</v>
      </c>
    </row>
    <row r="78" spans="1:10" ht="12.75" customHeight="1" x14ac:dyDescent="0.2">
      <c r="A78" s="61" t="s">
        <v>160</v>
      </c>
      <c r="B78" s="61" t="s">
        <v>161</v>
      </c>
      <c r="C78" s="61" t="s">
        <v>139</v>
      </c>
      <c r="D78" s="61" t="s">
        <v>122</v>
      </c>
      <c r="E78" s="61" t="s">
        <v>99</v>
      </c>
      <c r="F78" s="61" t="s">
        <v>100</v>
      </c>
      <c r="G78" s="61" t="s">
        <v>101</v>
      </c>
      <c r="H78" s="62">
        <v>2000</v>
      </c>
      <c r="I78" s="62">
        <v>0</v>
      </c>
      <c r="J78" s="62">
        <f t="shared" si="0"/>
        <v>2000</v>
      </c>
    </row>
    <row r="79" spans="1:10" ht="12.75" customHeight="1" x14ac:dyDescent="0.2">
      <c r="A79" s="61" t="s">
        <v>160</v>
      </c>
      <c r="B79" s="61" t="s">
        <v>162</v>
      </c>
      <c r="C79" s="61" t="s">
        <v>109</v>
      </c>
      <c r="D79" s="61" t="s">
        <v>118</v>
      </c>
      <c r="E79" s="61" t="s">
        <v>99</v>
      </c>
      <c r="F79" s="61" t="s">
        <v>120</v>
      </c>
      <c r="G79" s="61" t="s">
        <v>101</v>
      </c>
      <c r="H79" s="62">
        <v>10000</v>
      </c>
      <c r="I79" s="62">
        <v>0</v>
      </c>
      <c r="J79" s="62">
        <f t="shared" si="0"/>
        <v>10000</v>
      </c>
    </row>
    <row r="80" spans="1:10" ht="12.75" customHeight="1" x14ac:dyDescent="0.2">
      <c r="A80" s="61" t="s">
        <v>160</v>
      </c>
      <c r="B80" s="61" t="s">
        <v>163</v>
      </c>
      <c r="C80" s="61" t="s">
        <v>109</v>
      </c>
      <c r="D80" s="61" t="s">
        <v>115</v>
      </c>
      <c r="E80" s="61" t="s">
        <v>99</v>
      </c>
      <c r="F80" s="61" t="s">
        <v>100</v>
      </c>
      <c r="G80" s="61" t="s">
        <v>101</v>
      </c>
      <c r="H80" s="62">
        <v>200000</v>
      </c>
      <c r="I80" s="62">
        <v>96100</v>
      </c>
      <c r="J80" s="62">
        <f t="shared" si="0"/>
        <v>103900</v>
      </c>
    </row>
    <row r="81" spans="1:10" ht="12.75" customHeight="1" x14ac:dyDescent="0.2">
      <c r="A81" s="61" t="s">
        <v>160</v>
      </c>
      <c r="B81" s="61" t="s">
        <v>163</v>
      </c>
      <c r="C81" s="61" t="s">
        <v>109</v>
      </c>
      <c r="D81" s="61" t="s">
        <v>118</v>
      </c>
      <c r="E81" s="61" t="s">
        <v>99</v>
      </c>
      <c r="F81" s="61" t="s">
        <v>120</v>
      </c>
      <c r="G81" s="61" t="s">
        <v>101</v>
      </c>
      <c r="H81" s="62">
        <v>50000</v>
      </c>
      <c r="I81" s="62">
        <v>8444</v>
      </c>
      <c r="J81" s="62">
        <f t="shared" ref="J81:J126" si="7">H81-I81</f>
        <v>41556</v>
      </c>
    </row>
    <row r="82" spans="1:10" ht="12.75" customHeight="1" x14ac:dyDescent="0.2">
      <c r="A82" s="61" t="s">
        <v>160</v>
      </c>
      <c r="B82" s="61" t="s">
        <v>164</v>
      </c>
      <c r="C82" s="61" t="s">
        <v>109</v>
      </c>
      <c r="D82" s="61" t="s">
        <v>116</v>
      </c>
      <c r="E82" s="61" t="s">
        <v>99</v>
      </c>
      <c r="F82" s="61" t="s">
        <v>100</v>
      </c>
      <c r="G82" s="61" t="s">
        <v>101</v>
      </c>
      <c r="H82" s="62">
        <v>136000</v>
      </c>
      <c r="I82" s="62">
        <v>14618</v>
      </c>
      <c r="J82" s="62">
        <f t="shared" si="7"/>
        <v>121382</v>
      </c>
    </row>
    <row r="83" spans="1:10" ht="12.75" customHeight="1" x14ac:dyDescent="0.2">
      <c r="A83" s="61" t="s">
        <v>160</v>
      </c>
      <c r="B83" s="61" t="s">
        <v>165</v>
      </c>
      <c r="C83" s="61" t="s">
        <v>109</v>
      </c>
      <c r="D83" s="61" t="s">
        <v>116</v>
      </c>
      <c r="E83" s="61" t="s">
        <v>99</v>
      </c>
      <c r="F83" s="61" t="s">
        <v>100</v>
      </c>
      <c r="G83" s="61" t="s">
        <v>101</v>
      </c>
      <c r="H83" s="62">
        <v>50000</v>
      </c>
      <c r="I83" s="62">
        <v>10000</v>
      </c>
      <c r="J83" s="62">
        <f t="shared" si="7"/>
        <v>40000</v>
      </c>
    </row>
    <row r="84" spans="1:10" ht="12.75" customHeight="1" x14ac:dyDescent="0.2">
      <c r="A84" s="61" t="s">
        <v>160</v>
      </c>
      <c r="B84" s="61" t="s">
        <v>166</v>
      </c>
      <c r="C84" s="61" t="s">
        <v>109</v>
      </c>
      <c r="D84" s="61" t="s">
        <v>116</v>
      </c>
      <c r="E84" s="61" t="s">
        <v>99</v>
      </c>
      <c r="F84" s="61" t="s">
        <v>100</v>
      </c>
      <c r="G84" s="61" t="s">
        <v>101</v>
      </c>
      <c r="H84" s="62">
        <v>70000</v>
      </c>
      <c r="I84" s="62">
        <v>0</v>
      </c>
      <c r="J84" s="62">
        <f t="shared" si="7"/>
        <v>70000</v>
      </c>
    </row>
    <row r="85" spans="1:10" ht="12.75" customHeight="1" x14ac:dyDescent="0.2">
      <c r="A85" s="61" t="s">
        <v>160</v>
      </c>
      <c r="B85" s="61" t="s">
        <v>198</v>
      </c>
      <c r="C85" s="61" t="s">
        <v>109</v>
      </c>
      <c r="D85" s="61" t="s">
        <v>115</v>
      </c>
      <c r="E85" s="61" t="s">
        <v>124</v>
      </c>
      <c r="F85" s="61" t="s">
        <v>100</v>
      </c>
      <c r="G85" s="61" t="s">
        <v>199</v>
      </c>
      <c r="H85" s="62">
        <v>500000</v>
      </c>
      <c r="I85" s="62">
        <v>0</v>
      </c>
      <c r="J85" s="62">
        <f t="shared" ref="J85:J86" si="8">H85-I85</f>
        <v>500000</v>
      </c>
    </row>
    <row r="86" spans="1:10" ht="12.75" customHeight="1" x14ac:dyDescent="0.2">
      <c r="A86" s="61" t="s">
        <v>160</v>
      </c>
      <c r="B86" s="61" t="s">
        <v>200</v>
      </c>
      <c r="C86" s="61" t="s">
        <v>109</v>
      </c>
      <c r="D86" s="61" t="s">
        <v>115</v>
      </c>
      <c r="E86" s="61" t="s">
        <v>124</v>
      </c>
      <c r="F86" s="61" t="s">
        <v>100</v>
      </c>
      <c r="G86" s="61" t="s">
        <v>101</v>
      </c>
      <c r="H86" s="62">
        <v>1141600</v>
      </c>
      <c r="I86" s="62">
        <v>0</v>
      </c>
      <c r="J86" s="62">
        <f t="shared" si="8"/>
        <v>1141600</v>
      </c>
    </row>
    <row r="87" spans="1:10" ht="12.75" customHeight="1" x14ac:dyDescent="0.2">
      <c r="A87" s="61" t="s">
        <v>160</v>
      </c>
      <c r="B87" s="61" t="s">
        <v>206</v>
      </c>
      <c r="C87" s="61" t="s">
        <v>109</v>
      </c>
      <c r="D87" s="61" t="s">
        <v>115</v>
      </c>
      <c r="E87" s="61" t="s">
        <v>204</v>
      </c>
      <c r="F87" s="61" t="s">
        <v>124</v>
      </c>
      <c r="G87" s="61" t="s">
        <v>100</v>
      </c>
      <c r="H87" s="62">
        <v>216000</v>
      </c>
      <c r="I87" s="61" t="s">
        <v>101</v>
      </c>
      <c r="J87" s="62">
        <v>216000</v>
      </c>
    </row>
    <row r="88" spans="1:10" ht="12.75" customHeight="1" x14ac:dyDescent="0.2">
      <c r="A88" s="63" t="s">
        <v>160</v>
      </c>
      <c r="B88" s="64"/>
      <c r="C88" s="64"/>
      <c r="D88" s="64"/>
      <c r="E88" s="64"/>
      <c r="F88" s="64"/>
      <c r="G88" s="64"/>
      <c r="H88" s="65">
        <f>SUM(H74:H87)</f>
        <v>3565600</v>
      </c>
      <c r="I88" s="65">
        <f>SUM(I74:I84)</f>
        <v>781885.87000000011</v>
      </c>
      <c r="J88" s="62">
        <f t="shared" si="7"/>
        <v>2783714.13</v>
      </c>
    </row>
    <row r="89" spans="1:10" ht="12.75" customHeight="1" x14ac:dyDescent="0.2">
      <c r="A89" s="61" t="s">
        <v>167</v>
      </c>
      <c r="B89" s="61" t="s">
        <v>168</v>
      </c>
      <c r="C89" s="61" t="s">
        <v>169</v>
      </c>
      <c r="D89" s="61" t="s">
        <v>98</v>
      </c>
      <c r="E89" s="61" t="s">
        <v>99</v>
      </c>
      <c r="F89" s="61" t="s">
        <v>100</v>
      </c>
      <c r="G89" s="61" t="s">
        <v>101</v>
      </c>
      <c r="H89" s="62">
        <v>1109317</v>
      </c>
      <c r="I89" s="62">
        <v>530935.06000000006</v>
      </c>
      <c r="J89" s="62">
        <f t="shared" si="7"/>
        <v>578381.93999999994</v>
      </c>
    </row>
    <row r="90" spans="1:10" ht="12.75" customHeight="1" x14ac:dyDescent="0.2">
      <c r="A90" s="61" t="s">
        <v>167</v>
      </c>
      <c r="B90" s="61" t="s">
        <v>168</v>
      </c>
      <c r="C90" s="61" t="s">
        <v>170</v>
      </c>
      <c r="D90" s="61" t="s">
        <v>103</v>
      </c>
      <c r="E90" s="61" t="s">
        <v>99</v>
      </c>
      <c r="F90" s="61" t="s">
        <v>100</v>
      </c>
      <c r="G90" s="61" t="s">
        <v>101</v>
      </c>
      <c r="H90" s="62">
        <v>324972</v>
      </c>
      <c r="I90" s="62">
        <v>127776</v>
      </c>
      <c r="J90" s="62">
        <f t="shared" si="7"/>
        <v>197196</v>
      </c>
    </row>
    <row r="91" spans="1:10" ht="12.75" customHeight="1" x14ac:dyDescent="0.2">
      <c r="A91" s="61" t="s">
        <v>167</v>
      </c>
      <c r="B91" s="61" t="s">
        <v>168</v>
      </c>
      <c r="C91" s="61" t="s">
        <v>195</v>
      </c>
      <c r="D91" s="61" t="s">
        <v>110</v>
      </c>
      <c r="E91" s="61" t="s">
        <v>99</v>
      </c>
      <c r="F91" s="61" t="s">
        <v>100</v>
      </c>
      <c r="G91" s="61" t="s">
        <v>101</v>
      </c>
      <c r="H91" s="62">
        <v>6964</v>
      </c>
      <c r="I91" s="62">
        <v>1080.5999999999999</v>
      </c>
      <c r="J91" s="62">
        <f t="shared" ref="J91" si="9">H91-I91</f>
        <v>5883.4</v>
      </c>
    </row>
    <row r="92" spans="1:10" ht="12.75" customHeight="1" x14ac:dyDescent="0.2">
      <c r="A92" s="61" t="s">
        <v>167</v>
      </c>
      <c r="B92" s="61" t="s">
        <v>168</v>
      </c>
      <c r="C92" s="61" t="s">
        <v>195</v>
      </c>
      <c r="D92" s="61" t="s">
        <v>116</v>
      </c>
      <c r="E92" s="61" t="s">
        <v>99</v>
      </c>
      <c r="F92" s="61" t="s">
        <v>100</v>
      </c>
      <c r="G92" s="61" t="s">
        <v>101</v>
      </c>
      <c r="H92" s="62">
        <v>1200</v>
      </c>
      <c r="I92" s="62">
        <v>0</v>
      </c>
      <c r="J92" s="62">
        <f t="shared" ref="J92" si="10">H92-I92</f>
        <v>1200</v>
      </c>
    </row>
    <row r="93" spans="1:10" ht="12.75" customHeight="1" x14ac:dyDescent="0.2">
      <c r="A93" s="61" t="s">
        <v>167</v>
      </c>
      <c r="B93" s="61" t="s">
        <v>168</v>
      </c>
      <c r="C93" s="61" t="s">
        <v>195</v>
      </c>
      <c r="D93" s="61" t="s">
        <v>118</v>
      </c>
      <c r="E93" s="61" t="s">
        <v>99</v>
      </c>
      <c r="F93" s="61" t="s">
        <v>120</v>
      </c>
      <c r="G93" s="61" t="s">
        <v>101</v>
      </c>
      <c r="H93" s="62">
        <v>14000</v>
      </c>
      <c r="I93" s="62">
        <v>0</v>
      </c>
      <c r="J93" s="62">
        <f t="shared" ref="J93" si="11">H93-I93</f>
        <v>14000</v>
      </c>
    </row>
    <row r="94" spans="1:10" ht="12.75" customHeight="1" x14ac:dyDescent="0.2">
      <c r="A94" s="61" t="s">
        <v>167</v>
      </c>
      <c r="B94" s="61" t="s">
        <v>168</v>
      </c>
      <c r="C94" s="61" t="s">
        <v>109</v>
      </c>
      <c r="D94" s="61" t="s">
        <v>110</v>
      </c>
      <c r="E94" s="61" t="s">
        <v>99</v>
      </c>
      <c r="F94" s="61" t="s">
        <v>100</v>
      </c>
      <c r="G94" s="61" t="s">
        <v>101</v>
      </c>
      <c r="H94" s="62">
        <v>12036</v>
      </c>
      <c r="I94" s="62">
        <v>5015</v>
      </c>
      <c r="J94" s="62">
        <f t="shared" si="7"/>
        <v>7021</v>
      </c>
    </row>
    <row r="95" spans="1:10" ht="12.75" customHeight="1" x14ac:dyDescent="0.2">
      <c r="A95" s="61" t="s">
        <v>167</v>
      </c>
      <c r="B95" s="61" t="s">
        <v>168</v>
      </c>
      <c r="C95" s="61" t="s">
        <v>109</v>
      </c>
      <c r="D95" s="61" t="s">
        <v>171</v>
      </c>
      <c r="E95" s="61" t="s">
        <v>172</v>
      </c>
      <c r="F95" s="61" t="s">
        <v>100</v>
      </c>
      <c r="G95" s="61" t="s">
        <v>101</v>
      </c>
      <c r="H95" s="62">
        <v>40000</v>
      </c>
      <c r="I95" s="62">
        <v>2300</v>
      </c>
      <c r="J95" s="62">
        <f t="shared" si="7"/>
        <v>37700</v>
      </c>
    </row>
    <row r="96" spans="1:10" ht="12.75" customHeight="1" x14ac:dyDescent="0.2">
      <c r="A96" s="61" t="s">
        <v>167</v>
      </c>
      <c r="B96" s="61" t="s">
        <v>168</v>
      </c>
      <c r="C96" s="61" t="s">
        <v>109</v>
      </c>
      <c r="D96" s="61" t="s">
        <v>111</v>
      </c>
      <c r="E96" s="61" t="s">
        <v>99</v>
      </c>
      <c r="F96" s="61" t="s">
        <v>112</v>
      </c>
      <c r="G96" s="61" t="s">
        <v>101</v>
      </c>
      <c r="H96" s="62">
        <v>297000</v>
      </c>
      <c r="I96" s="62">
        <v>0</v>
      </c>
      <c r="J96" s="62">
        <f t="shared" si="7"/>
        <v>297000</v>
      </c>
    </row>
    <row r="97" spans="1:10" ht="12.75" customHeight="1" x14ac:dyDescent="0.2">
      <c r="A97" s="61" t="s">
        <v>167</v>
      </c>
      <c r="B97" s="61" t="s">
        <v>168</v>
      </c>
      <c r="C97" s="61" t="s">
        <v>109</v>
      </c>
      <c r="D97" s="61" t="s">
        <v>111</v>
      </c>
      <c r="E97" s="61" t="s">
        <v>99</v>
      </c>
      <c r="F97" s="61" t="s">
        <v>113</v>
      </c>
      <c r="G97" s="61" t="s">
        <v>101</v>
      </c>
      <c r="H97" s="62">
        <v>72000</v>
      </c>
      <c r="I97" s="62">
        <v>6203.83</v>
      </c>
      <c r="J97" s="62">
        <f t="shared" si="7"/>
        <v>65796.17</v>
      </c>
    </row>
    <row r="98" spans="1:10" ht="12.75" customHeight="1" x14ac:dyDescent="0.2">
      <c r="A98" s="61" t="s">
        <v>167</v>
      </c>
      <c r="B98" s="61" t="s">
        <v>168</v>
      </c>
      <c r="C98" s="61" t="s">
        <v>109</v>
      </c>
      <c r="D98" s="61" t="s">
        <v>111</v>
      </c>
      <c r="E98" s="61" t="s">
        <v>99</v>
      </c>
      <c r="F98" s="61" t="s">
        <v>114</v>
      </c>
      <c r="G98" s="61" t="s">
        <v>101</v>
      </c>
      <c r="H98" s="62">
        <v>5120</v>
      </c>
      <c r="I98" s="62">
        <v>938.41</v>
      </c>
      <c r="J98" s="62">
        <f t="shared" si="7"/>
        <v>4181.59</v>
      </c>
    </row>
    <row r="99" spans="1:10" ht="12.75" customHeight="1" x14ac:dyDescent="0.2">
      <c r="A99" s="61" t="s">
        <v>167</v>
      </c>
      <c r="B99" s="61" t="s">
        <v>168</v>
      </c>
      <c r="C99" s="61" t="s">
        <v>109</v>
      </c>
      <c r="D99" s="61" t="s">
        <v>115</v>
      </c>
      <c r="E99" s="61" t="s">
        <v>99</v>
      </c>
      <c r="F99" s="61" t="s">
        <v>100</v>
      </c>
      <c r="G99" s="61" t="s">
        <v>101</v>
      </c>
      <c r="H99" s="62">
        <v>80000</v>
      </c>
      <c r="I99" s="62">
        <v>10500</v>
      </c>
      <c r="J99" s="62">
        <f t="shared" si="7"/>
        <v>69500</v>
      </c>
    </row>
    <row r="100" spans="1:10" ht="12.75" customHeight="1" x14ac:dyDescent="0.2">
      <c r="A100" s="61" t="s">
        <v>167</v>
      </c>
      <c r="B100" s="61" t="s">
        <v>168</v>
      </c>
      <c r="C100" s="61" t="s">
        <v>109</v>
      </c>
      <c r="D100" s="61" t="s">
        <v>116</v>
      </c>
      <c r="E100" s="61" t="s">
        <v>99</v>
      </c>
      <c r="F100" s="61" t="s">
        <v>100</v>
      </c>
      <c r="G100" s="61" t="s">
        <v>101</v>
      </c>
      <c r="H100" s="62">
        <v>106680</v>
      </c>
      <c r="I100" s="62">
        <v>0</v>
      </c>
      <c r="J100" s="62">
        <f t="shared" si="7"/>
        <v>106680</v>
      </c>
    </row>
    <row r="101" spans="1:10" ht="12.75" customHeight="1" x14ac:dyDescent="0.2">
      <c r="A101" s="61" t="s">
        <v>167</v>
      </c>
      <c r="B101" s="61" t="s">
        <v>168</v>
      </c>
      <c r="C101" s="61" t="s">
        <v>109</v>
      </c>
      <c r="D101" s="61" t="s">
        <v>117</v>
      </c>
      <c r="E101" s="61" t="s">
        <v>99</v>
      </c>
      <c r="F101" s="61" t="s">
        <v>100</v>
      </c>
      <c r="G101" s="61" t="s">
        <v>101</v>
      </c>
      <c r="H101" s="62">
        <v>20000</v>
      </c>
      <c r="I101" s="62">
        <v>0</v>
      </c>
      <c r="J101" s="62">
        <f t="shared" si="7"/>
        <v>20000</v>
      </c>
    </row>
    <row r="102" spans="1:10" ht="12.75" customHeight="1" x14ac:dyDescent="0.2">
      <c r="A102" s="61" t="s">
        <v>167</v>
      </c>
      <c r="B102" s="61" t="s">
        <v>168</v>
      </c>
      <c r="C102" s="61" t="s">
        <v>109</v>
      </c>
      <c r="D102" s="61" t="s">
        <v>118</v>
      </c>
      <c r="E102" s="61" t="s">
        <v>99</v>
      </c>
      <c r="F102" s="61" t="s">
        <v>120</v>
      </c>
      <c r="G102" s="61" t="s">
        <v>101</v>
      </c>
      <c r="H102" s="62">
        <v>5000</v>
      </c>
      <c r="I102" s="62">
        <v>4768</v>
      </c>
      <c r="J102" s="62">
        <f t="shared" si="7"/>
        <v>232</v>
      </c>
    </row>
    <row r="103" spans="1:10" ht="12.75" customHeight="1" x14ac:dyDescent="0.2">
      <c r="A103" s="61" t="s">
        <v>167</v>
      </c>
      <c r="B103" s="61" t="s">
        <v>168</v>
      </c>
      <c r="C103" s="61" t="s">
        <v>121</v>
      </c>
      <c r="D103" s="61" t="s">
        <v>122</v>
      </c>
      <c r="E103" s="61" t="s">
        <v>99</v>
      </c>
      <c r="F103" s="61" t="s">
        <v>100</v>
      </c>
      <c r="G103" s="61" t="s">
        <v>101</v>
      </c>
      <c r="H103" s="62">
        <v>10000</v>
      </c>
      <c r="I103" s="62">
        <v>0</v>
      </c>
      <c r="J103" s="62">
        <f t="shared" si="7"/>
        <v>10000</v>
      </c>
    </row>
    <row r="104" spans="1:10" ht="12.75" customHeight="1" x14ac:dyDescent="0.2">
      <c r="A104" s="61" t="s">
        <v>167</v>
      </c>
      <c r="B104" s="61" t="s">
        <v>173</v>
      </c>
      <c r="C104" s="61" t="s">
        <v>169</v>
      </c>
      <c r="D104" s="61" t="s">
        <v>98</v>
      </c>
      <c r="E104" s="61" t="s">
        <v>99</v>
      </c>
      <c r="F104" s="61" t="s">
        <v>100</v>
      </c>
      <c r="G104" s="61" t="s">
        <v>101</v>
      </c>
      <c r="H104" s="62">
        <v>690200</v>
      </c>
      <c r="I104" s="62">
        <v>224447.96</v>
      </c>
      <c r="J104" s="62">
        <f t="shared" si="7"/>
        <v>465752.04000000004</v>
      </c>
    </row>
    <row r="105" spans="1:10" ht="12.75" customHeight="1" x14ac:dyDescent="0.2">
      <c r="A105" s="61" t="s">
        <v>167</v>
      </c>
      <c r="B105" s="61" t="s">
        <v>173</v>
      </c>
      <c r="C105" s="61" t="s">
        <v>170</v>
      </c>
      <c r="D105" s="61" t="s">
        <v>103</v>
      </c>
      <c r="E105" s="61" t="s">
        <v>99</v>
      </c>
      <c r="F105" s="61" t="s">
        <v>100</v>
      </c>
      <c r="G105" s="61" t="s">
        <v>101</v>
      </c>
      <c r="H105" s="62">
        <v>220800</v>
      </c>
      <c r="I105" s="62">
        <v>47072</v>
      </c>
      <c r="J105" s="62">
        <f t="shared" si="7"/>
        <v>173728</v>
      </c>
    </row>
    <row r="106" spans="1:10" ht="12.75" customHeight="1" x14ac:dyDescent="0.2">
      <c r="A106" s="61" t="s">
        <v>167</v>
      </c>
      <c r="B106" s="61" t="s">
        <v>173</v>
      </c>
      <c r="C106" s="61" t="s">
        <v>109</v>
      </c>
      <c r="D106" s="61" t="s">
        <v>110</v>
      </c>
      <c r="E106" s="61" t="s">
        <v>99</v>
      </c>
      <c r="F106" s="61" t="s">
        <v>100</v>
      </c>
      <c r="G106" s="61" t="s">
        <v>101</v>
      </c>
      <c r="H106" s="62">
        <v>3000</v>
      </c>
      <c r="I106" s="62">
        <v>0</v>
      </c>
      <c r="J106" s="62">
        <f t="shared" si="7"/>
        <v>3000</v>
      </c>
    </row>
    <row r="107" spans="1:10" ht="12.75" customHeight="1" x14ac:dyDescent="0.2">
      <c r="A107" s="61" t="s">
        <v>167</v>
      </c>
      <c r="B107" s="61" t="s">
        <v>173</v>
      </c>
      <c r="C107" s="61" t="s">
        <v>109</v>
      </c>
      <c r="D107" s="61" t="s">
        <v>171</v>
      </c>
      <c r="E107" s="61" t="s">
        <v>99</v>
      </c>
      <c r="F107" s="61" t="s">
        <v>100</v>
      </c>
      <c r="G107" s="61" t="s">
        <v>101</v>
      </c>
      <c r="H107" s="62">
        <v>1000</v>
      </c>
      <c r="I107" s="62">
        <v>0</v>
      </c>
      <c r="J107" s="62">
        <f t="shared" si="7"/>
        <v>1000</v>
      </c>
    </row>
    <row r="108" spans="1:10" ht="12.75" customHeight="1" x14ac:dyDescent="0.2">
      <c r="A108" s="61" t="s">
        <v>167</v>
      </c>
      <c r="B108" s="61" t="s">
        <v>173</v>
      </c>
      <c r="C108" s="61" t="s">
        <v>109</v>
      </c>
      <c r="D108" s="61" t="s">
        <v>111</v>
      </c>
      <c r="E108" s="61" t="s">
        <v>99</v>
      </c>
      <c r="F108" s="61" t="s">
        <v>113</v>
      </c>
      <c r="G108" s="61" t="s">
        <v>101</v>
      </c>
      <c r="H108" s="62">
        <v>5000</v>
      </c>
      <c r="I108" s="62">
        <v>2142.31</v>
      </c>
      <c r="J108" s="62">
        <f t="shared" si="7"/>
        <v>2857.69</v>
      </c>
    </row>
    <row r="109" spans="1:10" ht="12.75" customHeight="1" x14ac:dyDescent="0.2">
      <c r="A109" s="61" t="s">
        <v>167</v>
      </c>
      <c r="B109" s="61" t="s">
        <v>173</v>
      </c>
      <c r="C109" s="61" t="s">
        <v>109</v>
      </c>
      <c r="D109" s="61" t="s">
        <v>115</v>
      </c>
      <c r="E109" s="61" t="s">
        <v>99</v>
      </c>
      <c r="F109" s="61" t="s">
        <v>100</v>
      </c>
      <c r="G109" s="61" t="s">
        <v>101</v>
      </c>
      <c r="H109" s="62">
        <v>6000</v>
      </c>
      <c r="I109" s="62">
        <v>0</v>
      </c>
      <c r="J109" s="62">
        <f t="shared" si="7"/>
        <v>6000</v>
      </c>
    </row>
    <row r="110" spans="1:10" ht="12.75" customHeight="1" x14ac:dyDescent="0.2">
      <c r="A110" s="61" t="s">
        <v>167</v>
      </c>
      <c r="B110" s="61" t="s">
        <v>173</v>
      </c>
      <c r="C110" s="61" t="s">
        <v>109</v>
      </c>
      <c r="D110" s="61" t="s">
        <v>116</v>
      </c>
      <c r="E110" s="61" t="s">
        <v>99</v>
      </c>
      <c r="F110" s="61" t="s">
        <v>100</v>
      </c>
      <c r="G110" s="61" t="s">
        <v>101</v>
      </c>
      <c r="H110" s="62">
        <v>5000</v>
      </c>
      <c r="I110" s="62">
        <v>0</v>
      </c>
      <c r="J110" s="62">
        <f t="shared" si="7"/>
        <v>5000</v>
      </c>
    </row>
    <row r="111" spans="1:10" ht="12.75" customHeight="1" x14ac:dyDescent="0.2">
      <c r="A111" s="61" t="s">
        <v>167</v>
      </c>
      <c r="B111" s="61" t="s">
        <v>173</v>
      </c>
      <c r="C111" s="61" t="s">
        <v>109</v>
      </c>
      <c r="D111" s="61" t="s">
        <v>117</v>
      </c>
      <c r="E111" s="61" t="s">
        <v>99</v>
      </c>
      <c r="F111" s="61" t="s">
        <v>100</v>
      </c>
      <c r="G111" s="61" t="s">
        <v>101</v>
      </c>
      <c r="H111" s="62">
        <v>65000</v>
      </c>
      <c r="I111" s="62">
        <v>0</v>
      </c>
      <c r="J111" s="62">
        <f t="shared" si="7"/>
        <v>65000</v>
      </c>
    </row>
    <row r="112" spans="1:10" ht="12.75" customHeight="1" x14ac:dyDescent="0.2">
      <c r="A112" s="61" t="s">
        <v>167</v>
      </c>
      <c r="B112" s="61" t="s">
        <v>173</v>
      </c>
      <c r="C112" s="61" t="s">
        <v>109</v>
      </c>
      <c r="D112" s="61" t="s">
        <v>117</v>
      </c>
      <c r="E112" s="61" t="s">
        <v>172</v>
      </c>
      <c r="F112" s="61" t="s">
        <v>100</v>
      </c>
      <c r="G112" s="61" t="s">
        <v>101</v>
      </c>
      <c r="H112" s="62">
        <v>20000</v>
      </c>
      <c r="I112" s="62">
        <v>0</v>
      </c>
      <c r="J112" s="62">
        <f t="shared" si="7"/>
        <v>20000</v>
      </c>
    </row>
    <row r="113" spans="1:10" ht="12.75" customHeight="1" x14ac:dyDescent="0.2">
      <c r="A113" s="61" t="s">
        <v>167</v>
      </c>
      <c r="B113" s="61" t="s">
        <v>174</v>
      </c>
      <c r="C113" s="61" t="s">
        <v>169</v>
      </c>
      <c r="D113" s="61" t="s">
        <v>98</v>
      </c>
      <c r="E113" s="61" t="s">
        <v>99</v>
      </c>
      <c r="F113" s="61" t="s">
        <v>100</v>
      </c>
      <c r="G113" s="61" t="s">
        <v>101</v>
      </c>
      <c r="H113" s="62">
        <v>290683</v>
      </c>
      <c r="I113" s="62">
        <v>96355.57</v>
      </c>
      <c r="J113" s="62">
        <f t="shared" si="7"/>
        <v>194327.43</v>
      </c>
    </row>
    <row r="114" spans="1:10" ht="12.75" customHeight="1" x14ac:dyDescent="0.2">
      <c r="A114" s="61" t="s">
        <v>167</v>
      </c>
      <c r="B114" s="61" t="s">
        <v>174</v>
      </c>
      <c r="C114" s="61" t="s">
        <v>169</v>
      </c>
      <c r="D114" s="61" t="s">
        <v>98</v>
      </c>
      <c r="E114" s="61" t="s">
        <v>149</v>
      </c>
      <c r="F114" s="61" t="s">
        <v>100</v>
      </c>
      <c r="G114" s="61" t="s">
        <v>101</v>
      </c>
      <c r="H114" s="62">
        <v>99428</v>
      </c>
      <c r="I114" s="62">
        <v>0</v>
      </c>
      <c r="J114" s="62">
        <f t="shared" si="7"/>
        <v>99428</v>
      </c>
    </row>
    <row r="115" spans="1:10" ht="12.75" customHeight="1" x14ac:dyDescent="0.2">
      <c r="A115" s="61" t="s">
        <v>167</v>
      </c>
      <c r="B115" s="61" t="s">
        <v>174</v>
      </c>
      <c r="C115" s="61" t="s">
        <v>170</v>
      </c>
      <c r="D115" s="61" t="s">
        <v>103</v>
      </c>
      <c r="E115" s="61" t="s">
        <v>99</v>
      </c>
      <c r="F115" s="61" t="s">
        <v>100</v>
      </c>
      <c r="G115" s="61" t="s">
        <v>101</v>
      </c>
      <c r="H115" s="62">
        <v>94000</v>
      </c>
      <c r="I115" s="62">
        <v>12944</v>
      </c>
      <c r="J115" s="62">
        <f t="shared" si="7"/>
        <v>81056</v>
      </c>
    </row>
    <row r="116" spans="1:10" ht="12.75" customHeight="1" x14ac:dyDescent="0.2">
      <c r="A116" s="61" t="s">
        <v>167</v>
      </c>
      <c r="B116" s="61" t="s">
        <v>174</v>
      </c>
      <c r="C116" s="61" t="s">
        <v>170</v>
      </c>
      <c r="D116" s="61" t="s">
        <v>103</v>
      </c>
      <c r="E116" s="61" t="s">
        <v>149</v>
      </c>
      <c r="F116" s="61" t="s">
        <v>100</v>
      </c>
      <c r="G116" s="61" t="s">
        <v>101</v>
      </c>
      <c r="H116" s="62">
        <v>31800</v>
      </c>
      <c r="I116" s="62">
        <v>0</v>
      </c>
      <c r="J116" s="62">
        <f t="shared" si="7"/>
        <v>31800</v>
      </c>
    </row>
    <row r="117" spans="1:10" ht="12.75" customHeight="1" x14ac:dyDescent="0.2">
      <c r="A117" s="61" t="s">
        <v>167</v>
      </c>
      <c r="B117" s="61" t="s">
        <v>175</v>
      </c>
      <c r="C117" s="61" t="s">
        <v>109</v>
      </c>
      <c r="D117" s="61" t="s">
        <v>116</v>
      </c>
      <c r="E117" s="61" t="s">
        <v>99</v>
      </c>
      <c r="F117" s="61" t="s">
        <v>100</v>
      </c>
      <c r="G117" s="61" t="s">
        <v>101</v>
      </c>
      <c r="H117" s="62">
        <v>70000</v>
      </c>
      <c r="I117" s="62">
        <v>6600</v>
      </c>
      <c r="J117" s="62">
        <f t="shared" si="7"/>
        <v>63400</v>
      </c>
    </row>
    <row r="118" spans="1:10" ht="12.75" customHeight="1" x14ac:dyDescent="0.2">
      <c r="A118" s="61" t="s">
        <v>167</v>
      </c>
      <c r="B118" s="61" t="s">
        <v>175</v>
      </c>
      <c r="C118" s="61" t="s">
        <v>109</v>
      </c>
      <c r="D118" s="61" t="s">
        <v>122</v>
      </c>
      <c r="E118" s="61" t="s">
        <v>99</v>
      </c>
      <c r="F118" s="61" t="s">
        <v>100</v>
      </c>
      <c r="G118" s="61" t="s">
        <v>101</v>
      </c>
      <c r="H118" s="62">
        <v>30000</v>
      </c>
      <c r="I118" s="62">
        <v>3345</v>
      </c>
      <c r="J118" s="62">
        <f t="shared" si="7"/>
        <v>26655</v>
      </c>
    </row>
    <row r="119" spans="1:10" ht="12.75" customHeight="1" x14ac:dyDescent="0.2">
      <c r="A119" s="63" t="s">
        <v>167</v>
      </c>
      <c r="B119" s="64"/>
      <c r="C119" s="64"/>
      <c r="D119" s="64"/>
      <c r="E119" s="64"/>
      <c r="F119" s="64"/>
      <c r="G119" s="64"/>
      <c r="H119" s="65">
        <v>3736200</v>
      </c>
      <c r="I119" s="65">
        <f>SUM(I89:I118)</f>
        <v>1082423.74</v>
      </c>
      <c r="J119" s="62">
        <f t="shared" si="7"/>
        <v>2653776.2599999998</v>
      </c>
    </row>
    <row r="120" spans="1:10" ht="12.75" customHeight="1" x14ac:dyDescent="0.2">
      <c r="A120" s="61" t="s">
        <v>176</v>
      </c>
      <c r="B120" s="61" t="s">
        <v>177</v>
      </c>
      <c r="C120" s="61" t="s">
        <v>178</v>
      </c>
      <c r="D120" s="61" t="s">
        <v>179</v>
      </c>
      <c r="E120" s="61" t="s">
        <v>99</v>
      </c>
      <c r="F120" s="61" t="s">
        <v>100</v>
      </c>
      <c r="G120" s="61" t="s">
        <v>101</v>
      </c>
      <c r="H120" s="62">
        <v>491000</v>
      </c>
      <c r="I120" s="62">
        <v>122709</v>
      </c>
      <c r="J120" s="62">
        <f t="shared" si="7"/>
        <v>368291</v>
      </c>
    </row>
    <row r="121" spans="1:10" ht="12.75" customHeight="1" x14ac:dyDescent="0.2">
      <c r="A121" s="63" t="s">
        <v>176</v>
      </c>
      <c r="B121" s="64"/>
      <c r="C121" s="64"/>
      <c r="D121" s="64"/>
      <c r="E121" s="64"/>
      <c r="F121" s="64"/>
      <c r="G121" s="64"/>
      <c r="H121" s="65">
        <f>SUM(H120)</f>
        <v>491000</v>
      </c>
      <c r="I121" s="65">
        <f>SUM(I120)</f>
        <v>122709</v>
      </c>
      <c r="J121" s="62">
        <f t="shared" si="7"/>
        <v>368291</v>
      </c>
    </row>
    <row r="122" spans="1:10" ht="12.75" customHeight="1" x14ac:dyDescent="0.2">
      <c r="A122" s="61" t="s">
        <v>180</v>
      </c>
      <c r="B122" s="61" t="s">
        <v>181</v>
      </c>
      <c r="C122" s="61" t="s">
        <v>109</v>
      </c>
      <c r="D122" s="61" t="s">
        <v>171</v>
      </c>
      <c r="E122" s="61" t="s">
        <v>99</v>
      </c>
      <c r="F122" s="61" t="s">
        <v>100</v>
      </c>
      <c r="G122" s="61" t="s">
        <v>101</v>
      </c>
      <c r="H122" s="62">
        <v>10000</v>
      </c>
      <c r="I122" s="62">
        <v>0</v>
      </c>
      <c r="J122" s="62">
        <f t="shared" si="7"/>
        <v>10000</v>
      </c>
    </row>
    <row r="123" spans="1:10" ht="12.75" customHeight="1" x14ac:dyDescent="0.2">
      <c r="A123" s="61" t="s">
        <v>180</v>
      </c>
      <c r="B123" s="61" t="s">
        <v>181</v>
      </c>
      <c r="C123" s="61" t="s">
        <v>109</v>
      </c>
      <c r="D123" s="61" t="s">
        <v>116</v>
      </c>
      <c r="E123" s="61" t="s">
        <v>99</v>
      </c>
      <c r="F123" s="61" t="s">
        <v>100</v>
      </c>
      <c r="G123" s="61" t="s">
        <v>101</v>
      </c>
      <c r="H123" s="62">
        <v>40000</v>
      </c>
      <c r="I123" s="62">
        <v>0</v>
      </c>
      <c r="J123" s="62">
        <f t="shared" si="7"/>
        <v>40000</v>
      </c>
    </row>
    <row r="124" spans="1:10" ht="12.75" customHeight="1" x14ac:dyDescent="0.2">
      <c r="A124" s="61" t="s">
        <v>180</v>
      </c>
      <c r="B124" s="61" t="s">
        <v>182</v>
      </c>
      <c r="C124" s="61" t="s">
        <v>109</v>
      </c>
      <c r="D124" s="61" t="s">
        <v>117</v>
      </c>
      <c r="E124" s="61" t="s">
        <v>99</v>
      </c>
      <c r="F124" s="61" t="s">
        <v>100</v>
      </c>
      <c r="G124" s="61" t="s">
        <v>101</v>
      </c>
      <c r="H124" s="62">
        <v>50000</v>
      </c>
      <c r="I124" s="62">
        <v>0</v>
      </c>
      <c r="J124" s="62">
        <f t="shared" si="7"/>
        <v>50000</v>
      </c>
    </row>
    <row r="125" spans="1:10" ht="12.75" customHeight="1" x14ac:dyDescent="0.2">
      <c r="A125" s="61" t="s">
        <v>180</v>
      </c>
      <c r="B125" s="61" t="s">
        <v>198</v>
      </c>
      <c r="C125" s="61" t="s">
        <v>109</v>
      </c>
      <c r="D125" s="61" t="s">
        <v>117</v>
      </c>
      <c r="E125" s="61" t="s">
        <v>124</v>
      </c>
      <c r="F125" s="61" t="s">
        <v>100</v>
      </c>
      <c r="G125" s="61" t="s">
        <v>199</v>
      </c>
      <c r="H125" s="62">
        <v>190000</v>
      </c>
      <c r="I125" s="62">
        <v>0</v>
      </c>
      <c r="J125" s="62">
        <f t="shared" ref="J125" si="12">H125-I125</f>
        <v>190000</v>
      </c>
    </row>
    <row r="126" spans="1:10" ht="12.75" customHeight="1" x14ac:dyDescent="0.2">
      <c r="A126" s="63" t="s">
        <v>180</v>
      </c>
      <c r="B126" s="64"/>
      <c r="C126" s="64"/>
      <c r="D126" s="64"/>
      <c r="E126" s="64"/>
      <c r="F126" s="64"/>
      <c r="G126" s="64"/>
      <c r="H126" s="65">
        <f>SUM(H122:H125)</f>
        <v>290000</v>
      </c>
      <c r="I126" s="65">
        <v>0</v>
      </c>
      <c r="J126" s="62">
        <f t="shared" si="7"/>
        <v>290000</v>
      </c>
    </row>
    <row r="127" spans="1:10" ht="12.75" customHeight="1" x14ac:dyDescent="0.2">
      <c r="A127" s="66" t="s">
        <v>183</v>
      </c>
      <c r="B127" s="67"/>
      <c r="C127" s="67"/>
      <c r="D127" s="67"/>
      <c r="E127" s="67"/>
      <c r="F127" s="67"/>
      <c r="G127" s="67"/>
      <c r="H127" s="68">
        <v>18521387</v>
      </c>
      <c r="I127" s="68">
        <v>4938367.05</v>
      </c>
      <c r="J127" s="62">
        <f>H127-I127</f>
        <v>13583019.949999999</v>
      </c>
    </row>
    <row r="128" spans="1:10" ht="12.75" customHeight="1" x14ac:dyDescent="0.2">
      <c r="A128" s="98" t="s">
        <v>185</v>
      </c>
      <c r="B128" s="99"/>
      <c r="C128" s="99"/>
      <c r="D128" s="99"/>
      <c r="E128" s="99"/>
      <c r="F128" s="99"/>
      <c r="G128" s="100"/>
      <c r="H128" s="79">
        <v>-2448560</v>
      </c>
      <c r="I128" s="69">
        <v>2596428.36</v>
      </c>
      <c r="J128" s="69">
        <v>-5044988.3600000003</v>
      </c>
    </row>
    <row r="129" spans="9:9" ht="12.75" customHeight="1" x14ac:dyDescent="0.2">
      <c r="I129" s="77"/>
    </row>
  </sheetData>
  <mergeCells count="2">
    <mergeCell ref="A128:G128"/>
    <mergeCell ref="A2:D2"/>
  </mergeCells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topLeftCell="A4" workbookViewId="0">
      <selection activeCell="E18" sqref="E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  <col min="7" max="7" width="0.85546875" hidden="1" customWidth="1"/>
    <col min="8" max="21" width="9.140625" hidden="1" customWidth="1"/>
  </cols>
  <sheetData>
    <row r="1" spans="1:6" ht="11.1" customHeight="1" x14ac:dyDescent="0.2">
      <c r="A1" s="101" t="s">
        <v>70</v>
      </c>
      <c r="B1" s="101"/>
      <c r="C1" s="101"/>
      <c r="D1" s="101"/>
      <c r="E1" s="101"/>
      <c r="F1" s="101"/>
    </row>
    <row r="2" spans="1:6" ht="13.15" customHeight="1" x14ac:dyDescent="0.25">
      <c r="A2" s="81" t="s">
        <v>71</v>
      </c>
      <c r="B2" s="81"/>
      <c r="C2" s="81"/>
      <c r="D2" s="81"/>
      <c r="E2" s="81"/>
      <c r="F2" s="81"/>
    </row>
    <row r="3" spans="1:6" ht="9" customHeight="1" x14ac:dyDescent="0.2">
      <c r="A3" s="5"/>
      <c r="B3" s="42"/>
      <c r="C3" s="37"/>
      <c r="D3" s="9"/>
      <c r="E3" s="9"/>
      <c r="F3" s="37"/>
    </row>
    <row r="4" spans="1:6" ht="13.9" customHeight="1" x14ac:dyDescent="0.2">
      <c r="A4" s="89" t="s">
        <v>20</v>
      </c>
      <c r="B4" s="86" t="s">
        <v>21</v>
      </c>
      <c r="C4" s="102" t="s">
        <v>72</v>
      </c>
      <c r="D4" s="95" t="s">
        <v>23</v>
      </c>
      <c r="E4" s="95" t="s">
        <v>24</v>
      </c>
      <c r="F4" s="92" t="s">
        <v>25</v>
      </c>
    </row>
    <row r="5" spans="1:6" ht="4.9000000000000004" customHeight="1" x14ac:dyDescent="0.2">
      <c r="A5" s="90"/>
      <c r="B5" s="87"/>
      <c r="C5" s="103"/>
      <c r="D5" s="96"/>
      <c r="E5" s="96"/>
      <c r="F5" s="93"/>
    </row>
    <row r="6" spans="1:6" ht="6" customHeight="1" x14ac:dyDescent="0.2">
      <c r="A6" s="90"/>
      <c r="B6" s="87"/>
      <c r="C6" s="103"/>
      <c r="D6" s="96"/>
      <c r="E6" s="96"/>
      <c r="F6" s="93"/>
    </row>
    <row r="7" spans="1:6" ht="4.9000000000000004" customHeight="1" x14ac:dyDescent="0.2">
      <c r="A7" s="90"/>
      <c r="B7" s="87"/>
      <c r="C7" s="103"/>
      <c r="D7" s="96"/>
      <c r="E7" s="96"/>
      <c r="F7" s="93"/>
    </row>
    <row r="8" spans="1:6" ht="6" customHeight="1" x14ac:dyDescent="0.2">
      <c r="A8" s="90"/>
      <c r="B8" s="87"/>
      <c r="C8" s="103"/>
      <c r="D8" s="96"/>
      <c r="E8" s="96"/>
      <c r="F8" s="93"/>
    </row>
    <row r="9" spans="1:6" ht="6" customHeight="1" x14ac:dyDescent="0.2">
      <c r="A9" s="90"/>
      <c r="B9" s="87"/>
      <c r="C9" s="103"/>
      <c r="D9" s="96"/>
      <c r="E9" s="96"/>
      <c r="F9" s="93"/>
    </row>
    <row r="10" spans="1:6" ht="18" customHeight="1" x14ac:dyDescent="0.2">
      <c r="A10" s="91"/>
      <c r="B10" s="88"/>
      <c r="C10" s="104"/>
      <c r="D10" s="97"/>
      <c r="E10" s="97"/>
      <c r="F10" s="9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38" t="s">
        <v>27</v>
      </c>
      <c r="F11" s="23" t="s">
        <v>28</v>
      </c>
    </row>
    <row r="12" spans="1:6" ht="22.5" x14ac:dyDescent="0.2">
      <c r="A12" s="43" t="s">
        <v>73</v>
      </c>
      <c r="B12" s="44" t="s">
        <v>74</v>
      </c>
      <c r="C12" s="45" t="s">
        <v>69</v>
      </c>
      <c r="D12" s="46" t="s">
        <v>35</v>
      </c>
      <c r="E12" s="46">
        <v>-2596428.36</v>
      </c>
      <c r="F12" s="47">
        <f>E12</f>
        <v>-2596428.36</v>
      </c>
    </row>
    <row r="13" spans="1:6" x14ac:dyDescent="0.2">
      <c r="A13" s="48" t="s">
        <v>32</v>
      </c>
      <c r="B13" s="49"/>
      <c r="C13" s="50"/>
      <c r="D13" s="51"/>
      <c r="E13" s="51"/>
      <c r="F13" s="52"/>
    </row>
    <row r="14" spans="1:6" ht="22.5" x14ac:dyDescent="0.2">
      <c r="A14" s="39" t="s">
        <v>75</v>
      </c>
      <c r="B14" s="53" t="s">
        <v>76</v>
      </c>
      <c r="C14" s="54" t="s">
        <v>69</v>
      </c>
      <c r="D14" s="40" t="s">
        <v>35</v>
      </c>
      <c r="E14" s="40" t="s">
        <v>35</v>
      </c>
      <c r="F14" s="41" t="s">
        <v>35</v>
      </c>
    </row>
    <row r="15" spans="1:6" x14ac:dyDescent="0.2">
      <c r="A15" s="48" t="s">
        <v>77</v>
      </c>
      <c r="B15" s="49"/>
      <c r="C15" s="50"/>
      <c r="D15" s="51"/>
      <c r="E15" s="51"/>
      <c r="F15" s="52"/>
    </row>
    <row r="16" spans="1:6" x14ac:dyDescent="0.2">
      <c r="A16" s="39" t="s">
        <v>78</v>
      </c>
      <c r="B16" s="53" t="s">
        <v>79</v>
      </c>
      <c r="C16" s="54" t="s">
        <v>69</v>
      </c>
      <c r="D16" s="40" t="s">
        <v>35</v>
      </c>
      <c r="E16" s="40" t="s">
        <v>35</v>
      </c>
      <c r="F16" s="41" t="s">
        <v>35</v>
      </c>
    </row>
    <row r="17" spans="1:21" x14ac:dyDescent="0.2">
      <c r="A17" s="43" t="s">
        <v>80</v>
      </c>
      <c r="B17" s="44" t="s">
        <v>81</v>
      </c>
      <c r="C17" s="45" t="s">
        <v>82</v>
      </c>
      <c r="D17" s="46" t="s">
        <v>35</v>
      </c>
      <c r="E17" s="46">
        <v>-2596428.36</v>
      </c>
      <c r="F17" s="47">
        <f>E17</f>
        <v>-2596428.36</v>
      </c>
    </row>
    <row r="18" spans="1:21" x14ac:dyDescent="0.2">
      <c r="A18" s="43" t="s">
        <v>191</v>
      </c>
      <c r="B18" s="44"/>
      <c r="C18" s="45" t="s">
        <v>82</v>
      </c>
      <c r="D18" s="78">
        <v>-16072827</v>
      </c>
      <c r="E18" s="46">
        <v>-7534795.4100000001</v>
      </c>
      <c r="F18" s="47"/>
    </row>
    <row r="19" spans="1:21" x14ac:dyDescent="0.2">
      <c r="A19" s="43" t="s">
        <v>192</v>
      </c>
      <c r="B19" s="44"/>
      <c r="C19" s="45" t="s">
        <v>82</v>
      </c>
      <c r="D19" s="80">
        <v>18521387</v>
      </c>
      <c r="E19" s="46">
        <v>4938367.05</v>
      </c>
      <c r="F19" s="47"/>
    </row>
    <row r="20" spans="1:21" ht="22.5" x14ac:dyDescent="0.2">
      <c r="A20" s="43" t="s">
        <v>83</v>
      </c>
      <c r="B20" s="44" t="s">
        <v>81</v>
      </c>
      <c r="C20" s="45" t="s">
        <v>84</v>
      </c>
      <c r="D20" s="46">
        <v>-2448560</v>
      </c>
      <c r="E20" s="46">
        <v>-2596428.36</v>
      </c>
      <c r="F20" s="47">
        <f>E20</f>
        <v>-2596428.36</v>
      </c>
    </row>
    <row r="21" spans="1:21" ht="45" x14ac:dyDescent="0.2">
      <c r="A21" s="43" t="s">
        <v>85</v>
      </c>
      <c r="B21" s="44" t="s">
        <v>81</v>
      </c>
      <c r="C21" s="45" t="s">
        <v>86</v>
      </c>
      <c r="D21" s="46" t="s">
        <v>35</v>
      </c>
      <c r="E21" s="46" t="s">
        <v>35</v>
      </c>
      <c r="F21" s="47">
        <v>1</v>
      </c>
    </row>
    <row r="22" spans="1:21" ht="12.75" customHeight="1" x14ac:dyDescent="0.2">
      <c r="A22" s="55"/>
      <c r="B22" s="56"/>
      <c r="C22" s="57"/>
      <c r="D22" s="58"/>
      <c r="E22" s="58"/>
      <c r="F22" s="59"/>
    </row>
    <row r="23" spans="1:21" ht="12.75" customHeight="1" x14ac:dyDescent="0.25">
      <c r="A23" s="70" t="s">
        <v>186</v>
      </c>
      <c r="B23" s="71"/>
      <c r="C23" s="71"/>
      <c r="D23" s="71"/>
      <c r="E23" s="105" t="s">
        <v>187</v>
      </c>
      <c r="F23" s="106"/>
      <c r="G23" s="106"/>
      <c r="H23" s="106"/>
      <c r="I23" s="106"/>
      <c r="J23" s="71"/>
      <c r="K23" s="71"/>
      <c r="L23" s="71"/>
      <c r="M23" s="71"/>
      <c r="N23" s="71"/>
      <c r="O23" s="71"/>
      <c r="P23" s="71"/>
      <c r="Q23" s="107"/>
      <c r="R23" s="107"/>
      <c r="S23" s="107"/>
      <c r="T23" s="107"/>
      <c r="U23" s="71"/>
    </row>
    <row r="24" spans="1:21" ht="12.75" customHeight="1" x14ac:dyDescent="0.25">
      <c r="A24" s="71"/>
      <c r="B24" s="71"/>
      <c r="C24" s="71"/>
      <c r="D24" s="71"/>
      <c r="E24" s="72"/>
      <c r="F24" s="71"/>
      <c r="G24" s="71"/>
      <c r="H24" s="71"/>
      <c r="I24" s="71"/>
      <c r="J24" s="108"/>
      <c r="K24" s="108"/>
      <c r="L24" s="108"/>
      <c r="M24" s="108"/>
      <c r="N24" s="71"/>
      <c r="O24" s="71"/>
      <c r="P24" s="71"/>
      <c r="Q24" s="109"/>
      <c r="R24" s="109"/>
      <c r="S24" s="109"/>
      <c r="T24" s="109"/>
      <c r="U24" s="71"/>
    </row>
    <row r="25" spans="1:21" ht="12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109"/>
      <c r="K25" s="109"/>
      <c r="L25" s="109"/>
      <c r="M25" s="109"/>
      <c r="N25" s="71"/>
      <c r="O25" s="71"/>
      <c r="P25" s="71"/>
      <c r="Q25" s="71"/>
      <c r="R25" s="71"/>
      <c r="S25" s="71"/>
      <c r="T25" s="71"/>
      <c r="U25" s="71"/>
    </row>
    <row r="26" spans="1:21" ht="12.75" customHeight="1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2.75" customHeight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109"/>
      <c r="K27" s="109"/>
      <c r="L27" s="109"/>
      <c r="M27" s="109"/>
      <c r="N27" s="71"/>
      <c r="O27" s="71"/>
      <c r="P27" s="71"/>
      <c r="Q27" s="109"/>
      <c r="R27" s="109"/>
      <c r="S27" s="109"/>
      <c r="T27" s="109"/>
      <c r="U27" s="71"/>
    </row>
    <row r="28" spans="1:21" ht="12.75" customHeight="1" x14ac:dyDescent="0.25">
      <c r="A28" s="71"/>
      <c r="B28" s="71"/>
      <c r="C28" s="71"/>
      <c r="D28" s="71"/>
      <c r="E28" s="72" t="s">
        <v>188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1" ht="12.75" customHeight="1" x14ac:dyDescent="0.25">
      <c r="A29" s="70" t="s">
        <v>189</v>
      </c>
      <c r="B29" s="71"/>
      <c r="C29" s="71"/>
      <c r="D29" s="71"/>
      <c r="E29" s="71"/>
      <c r="F29" s="72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107"/>
      <c r="R29" s="107"/>
      <c r="S29" s="107"/>
      <c r="T29" s="107"/>
      <c r="U29" s="71"/>
    </row>
    <row r="30" spans="1:21" ht="12.75" customHeight="1" x14ac:dyDescent="0.2">
      <c r="A30" s="73"/>
      <c r="B30" s="73"/>
      <c r="C30" s="73"/>
      <c r="D30" s="73"/>
      <c r="E30" s="73"/>
      <c r="F30" s="112"/>
      <c r="G30" s="112"/>
      <c r="H30" s="112"/>
      <c r="I30" s="112"/>
      <c r="J30" s="112"/>
      <c r="K30" s="112"/>
      <c r="L30" s="112"/>
      <c r="M30" s="112"/>
      <c r="N30" s="73"/>
      <c r="O30" s="73"/>
      <c r="P30" s="73"/>
      <c r="Q30" s="110"/>
      <c r="R30" s="110"/>
      <c r="S30" s="110"/>
      <c r="T30" s="110"/>
      <c r="U30" s="73"/>
    </row>
    <row r="31" spans="1:21" ht="12.75" customHeight="1" x14ac:dyDescent="0.2">
      <c r="A31" s="73"/>
      <c r="B31" s="73"/>
      <c r="C31" s="73"/>
      <c r="D31" s="73"/>
      <c r="E31" s="73"/>
      <c r="F31" s="73"/>
      <c r="G31" s="73"/>
      <c r="H31" s="73"/>
      <c r="I31" s="73"/>
      <c r="J31" s="110"/>
      <c r="K31" s="110"/>
      <c r="L31" s="110"/>
      <c r="M31" s="110"/>
      <c r="N31" s="73"/>
      <c r="O31" s="73"/>
      <c r="P31" s="73"/>
      <c r="Q31" s="73"/>
      <c r="R31" s="73"/>
      <c r="S31" s="73"/>
      <c r="T31" s="73"/>
      <c r="U31" s="73"/>
    </row>
    <row r="32" spans="1:21" ht="12.75" customHeight="1" x14ac:dyDescent="0.2">
      <c r="A32" s="74" t="s">
        <v>201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4" spans="1:1" ht="23.25" customHeight="1" x14ac:dyDescent="0.3">
      <c r="A34" s="75" t="s">
        <v>190</v>
      </c>
    </row>
  </sheetData>
  <mergeCells count="21">
    <mergeCell ref="J31:M31"/>
    <mergeCell ref="A26:U26"/>
    <mergeCell ref="J27:M27"/>
    <mergeCell ref="Q27:T27"/>
    <mergeCell ref="Q29:T29"/>
    <mergeCell ref="F30:I30"/>
    <mergeCell ref="J30:M30"/>
    <mergeCell ref="Q30:T30"/>
    <mergeCell ref="E23:I23"/>
    <mergeCell ref="Q23:T23"/>
    <mergeCell ref="J24:M24"/>
    <mergeCell ref="Q24:T24"/>
    <mergeCell ref="J25:M2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6 E13:F13 E15">
    <cfRule type="cellIs" priority="3" stopIfTrue="1" operator="equal">
      <formula>0</formula>
    </cfRule>
  </conditionalFormatting>
  <conditionalFormatting sqref="E103:F103">
    <cfRule type="cellIs" priority="6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Доходы</vt:lpstr>
      <vt:lpstr>Расходы</vt:lpstr>
      <vt:lpstr>Источники</vt:lpstr>
      <vt:lpstr>Доходы!RBEGIN_1</vt:lpstr>
      <vt:lpstr>Источники!RBEGIN_1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rep:2.38.2.84</dc:description>
  <cp:lastModifiedBy>buh</cp:lastModifiedBy>
  <cp:lastPrinted>2016-05-06T05:30:47Z</cp:lastPrinted>
  <dcterms:created xsi:type="dcterms:W3CDTF">2016-02-04T05:05:41Z</dcterms:created>
  <dcterms:modified xsi:type="dcterms:W3CDTF">2016-05-06T05:31:29Z</dcterms:modified>
</cp:coreProperties>
</file>